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L5"/>
  <c r="J5"/>
  <c r="J6"/>
  <c r="J7"/>
  <c r="J8"/>
  <c r="J9"/>
  <c r="J4"/>
  <c r="I5"/>
  <c r="I6"/>
  <c r="L6" s="1"/>
  <c r="I7"/>
  <c r="L7" s="1"/>
  <c r="I8"/>
  <c r="L8" s="1"/>
  <c r="I9"/>
  <c r="L9" s="1"/>
  <c r="I4"/>
  <c r="L4" s="1"/>
  <c r="L10" l="1"/>
</calcChain>
</file>

<file path=xl/sharedStrings.xml><?xml version="1.0" encoding="utf-8"?>
<sst xmlns="http://schemas.openxmlformats.org/spreadsheetml/2006/main" count="48" uniqueCount="37">
  <si>
    <t>INVOICE
PRAGATI LOGISTICS,SAMANTA SAHI KHUNTIA LANE,8984191006
GST No:21AGHPB9356M1Z9</t>
  </si>
  <si>
    <t>02/9/2024</t>
  </si>
  <si>
    <t>242</t>
  </si>
  <si>
    <t>18</t>
  </si>
  <si>
    <t>0248</t>
  </si>
  <si>
    <t>0243</t>
  </si>
  <si>
    <t>0032</t>
  </si>
  <si>
    <t>28/9/2024</t>
  </si>
  <si>
    <t>276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</si>
  <si>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</si>
  <si>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</si>
  <si>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</si>
  <si>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</si>
  <si>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</si>
  <si>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</si>
  <si>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</si>
  <si>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</si>
  <si>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</si>
  <si>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</si>
  <si>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DD.CH.</t>
  </si>
  <si>
    <t>LR CH.</t>
  </si>
  <si>
    <t>AMOUNT</t>
  </si>
  <si>
    <t>KAMAKHYANAGAR</t>
  </si>
  <si>
    <t>ANGUL</t>
  </si>
  <si>
    <t>BRAJARAJNAGAR</t>
  </si>
  <si>
    <t>BAHANAGA</t>
  </si>
  <si>
    <t>CTC</t>
  </si>
  <si>
    <t>PL/DO/10893</t>
  </si>
  <si>
    <t>PL/DO/10894</t>
  </si>
  <si>
    <t>PL/MA/07622</t>
  </si>
  <si>
    <t>PL/MA/07623</t>
  </si>
  <si>
    <t>PL/MA/07624</t>
  </si>
  <si>
    <t>PL/MA/08978</t>
  </si>
  <si>
    <t>(RUPEES ONE THOUSAND FIVE HUNDRED SIXTY SEVEN ONLY)</t>
  </si>
  <si>
    <t>Kindly, verify &amp; confirm within 7 days, else GST will be filed by 20th OCT, 2024. 
GST to be paid by Consignor under Reverse Charge Mechanism(RCM) as per GST.</t>
  </si>
  <si>
    <t xml:space="preserve">Bill Date:30/09/2024
Bill NO : 22092
Total Amount: 1588.00
</t>
  </si>
  <si>
    <t xml:space="preserve">PANASONIC ENERGY INDIA COMPANY LIMITED
Address: PLOT NO-222, RAJENDRA NAGAR,
MADHUPATNA-753010 ODISHA,9861898741
GST No:21AAACL3332K1ZX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</si>
</sst>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123824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48224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N26" sqref="N2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.140625" style="2" customWidth="1"/>
    <col min="11" max="11" width="7.1406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81" customHeight="1">
      <c r="A2" s="25" t="s">
        <v>36</v>
      </c>
      <c r="B2" s="26"/>
      <c r="C2" s="26"/>
      <c r="D2" s="26"/>
      <c r="E2" s="26"/>
      <c r="F2" s="26"/>
      <c r="G2" s="26"/>
      <c r="H2" s="26"/>
      <c r="I2" s="27"/>
      <c r="J2" s="21" t="s">
        <v>35</v>
      </c>
      <c r="K2" s="22"/>
      <c r="L2" s="23"/>
    </row>
    <row r="3" spans="1:12" s="3" customFormat="1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9" t="s">
        <v>18</v>
      </c>
      <c r="J3" s="9" t="s">
        <v>19</v>
      </c>
      <c r="K3" s="9" t="s">
        <v>20</v>
      </c>
      <c r="L3" s="5" t="s">
        <v>21</v>
      </c>
    </row>
    <row r="4" spans="1:12">
      <c r="A4" s="4">
        <v>1</v>
      </c>
      <c r="B4" s="4" t="s">
        <v>1</v>
      </c>
      <c r="C4" s="4" t="s">
        <v>27</v>
      </c>
      <c r="D4" s="10" t="s">
        <v>26</v>
      </c>
      <c r="E4" s="4" t="s">
        <v>22</v>
      </c>
      <c r="F4" s="4" t="s">
        <v>2</v>
      </c>
      <c r="G4" s="4">
        <v>6</v>
      </c>
      <c r="H4" s="4">
        <v>108</v>
      </c>
      <c r="I4" s="7">
        <f>VLOOKUP(E4,[1]PANASONIC!$C$3:$E$74,3,FALSE)</f>
        <v>2.06</v>
      </c>
      <c r="J4" s="7">
        <f>VLOOKUP(E4,[1]PANASONIC!$C$3:$F$74,4,FALSE)*G4</f>
        <v>48</v>
      </c>
      <c r="K4" s="7">
        <v>35</v>
      </c>
      <c r="L4" s="7">
        <f>H4*I4+J4+K4</f>
        <v>305.48</v>
      </c>
    </row>
    <row r="5" spans="1:12">
      <c r="A5" s="4">
        <v>2</v>
      </c>
      <c r="B5" s="4" t="s">
        <v>1</v>
      </c>
      <c r="C5" s="4" t="s">
        <v>28</v>
      </c>
      <c r="D5" s="10" t="s">
        <v>26</v>
      </c>
      <c r="E5" s="4" t="s">
        <v>22</v>
      </c>
      <c r="F5" s="4" t="s">
        <v>3</v>
      </c>
      <c r="G5" s="4">
        <v>1</v>
      </c>
      <c r="H5" s="4">
        <v>40</v>
      </c>
      <c r="I5" s="7">
        <f>VLOOKUP(E5,[1]PANASONIC!$C$3:$E$74,3,FALSE)</f>
        <v>2.06</v>
      </c>
      <c r="J5" s="7">
        <f>VLOOKUP(E5,[1]PANASONIC!$C$3:$F$74,4,FALSE)*G5</f>
        <v>8</v>
      </c>
      <c r="K5" s="7">
        <v>35</v>
      </c>
      <c r="L5" s="7">
        <f>50*I5+J5+K5</f>
        <v>146</v>
      </c>
    </row>
    <row r="6" spans="1:12">
      <c r="A6" s="4">
        <v>3</v>
      </c>
      <c r="B6" s="4" t="s">
        <v>1</v>
      </c>
      <c r="C6" s="4" t="s">
        <v>29</v>
      </c>
      <c r="D6" s="10" t="s">
        <v>26</v>
      </c>
      <c r="E6" s="4" t="s">
        <v>23</v>
      </c>
      <c r="F6" s="4" t="s">
        <v>4</v>
      </c>
      <c r="G6" s="4">
        <v>6</v>
      </c>
      <c r="H6" s="4">
        <v>114</v>
      </c>
      <c r="I6" s="7">
        <f>VLOOKUP(E6,[1]PANASONIC!$C$3:$E$74,3,FALSE)</f>
        <v>2.06</v>
      </c>
      <c r="J6" s="7">
        <f>VLOOKUP(E6,[1]PANASONIC!$C$3:$F$74,4,FALSE)*G6</f>
        <v>48</v>
      </c>
      <c r="K6" s="7">
        <v>35</v>
      </c>
      <c r="L6" s="7">
        <f t="shared" ref="L5:L9" si="0">H6*I6+J6+K6</f>
        <v>317.84000000000003</v>
      </c>
    </row>
    <row r="7" spans="1:12">
      <c r="A7" s="4">
        <v>4</v>
      </c>
      <c r="B7" s="4" t="s">
        <v>1</v>
      </c>
      <c r="C7" s="4" t="s">
        <v>30</v>
      </c>
      <c r="D7" s="10" t="s">
        <v>26</v>
      </c>
      <c r="E7" s="4" t="s">
        <v>24</v>
      </c>
      <c r="F7" s="4" t="s">
        <v>5</v>
      </c>
      <c r="G7" s="4">
        <v>3</v>
      </c>
      <c r="H7" s="4">
        <v>54</v>
      </c>
      <c r="I7" s="7">
        <f>VLOOKUP(E7,[1]PANASONIC!$C$3:$E$74,3,FALSE)</f>
        <v>4.05</v>
      </c>
      <c r="J7" s="7">
        <f>VLOOKUP(E7,[1]PANASONIC!$C$3:$F$74,4,FALSE)*G7</f>
        <v>60</v>
      </c>
      <c r="K7" s="7">
        <v>35</v>
      </c>
      <c r="L7" s="7">
        <f t="shared" si="0"/>
        <v>313.7</v>
      </c>
    </row>
    <row r="8" spans="1:12">
      <c r="A8" s="4">
        <v>5</v>
      </c>
      <c r="B8" s="4" t="s">
        <v>1</v>
      </c>
      <c r="C8" s="4" t="s">
        <v>31</v>
      </c>
      <c r="D8" s="10" t="s">
        <v>26</v>
      </c>
      <c r="E8" s="4" t="s">
        <v>24</v>
      </c>
      <c r="F8" s="4" t="s">
        <v>6</v>
      </c>
      <c r="G8" s="4">
        <v>1</v>
      </c>
      <c r="H8" s="4">
        <v>50</v>
      </c>
      <c r="I8" s="7">
        <f>VLOOKUP(E8,[1]PANASONIC!$C$3:$E$74,3,FALSE)</f>
        <v>4.05</v>
      </c>
      <c r="J8" s="7">
        <f>VLOOKUP(E8,[1]PANASONIC!$C$3:$F$74,4,FALSE)*G8</f>
        <v>20</v>
      </c>
      <c r="K8" s="7">
        <v>35</v>
      </c>
      <c r="L8" s="7">
        <f t="shared" si="0"/>
        <v>257.5</v>
      </c>
    </row>
    <row r="9" spans="1:12">
      <c r="A9" s="4">
        <v>6</v>
      </c>
      <c r="B9" s="4" t="s">
        <v>7</v>
      </c>
      <c r="C9" s="4" t="s">
        <v>32</v>
      </c>
      <c r="D9" s="10" t="s">
        <v>26</v>
      </c>
      <c r="E9" s="4" t="s">
        <v>25</v>
      </c>
      <c r="F9" s="4" t="s">
        <v>8</v>
      </c>
      <c r="G9" s="4">
        <v>3</v>
      </c>
      <c r="H9" s="4">
        <v>66</v>
      </c>
      <c r="I9" s="7">
        <f>VLOOKUP(E9,[1]PANASONIC!$C$3:$E$74,3,FALSE)</f>
        <v>2.44</v>
      </c>
      <c r="J9" s="7">
        <f>VLOOKUP(E9,[1]PANASONIC!$C$3:$F$74,4,FALSE)*G9</f>
        <v>51</v>
      </c>
      <c r="K9" s="7">
        <v>35</v>
      </c>
      <c r="L9" s="7">
        <f t="shared" si="0"/>
        <v>247.04</v>
      </c>
    </row>
    <row r="10" spans="1:12" s="3" customFormat="1">
      <c r="A10" s="11" t="s">
        <v>33</v>
      </c>
      <c r="B10" s="12"/>
      <c r="C10" s="12"/>
      <c r="D10" s="12"/>
      <c r="E10" s="12"/>
      <c r="F10" s="12"/>
      <c r="G10" s="12"/>
      <c r="H10" s="12"/>
      <c r="I10" s="13"/>
      <c r="J10" s="13"/>
      <c r="K10" s="14"/>
      <c r="L10" s="8">
        <f>ROUND(SUM(L4:L9),0)</f>
        <v>1588</v>
      </c>
    </row>
    <row r="11" spans="1:12" s="3" customFormat="1" ht="30" customHeight="1">
      <c r="A11" s="15" t="s">
        <v>34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3" customFormat="1" ht="30" customHeight="1">
      <c r="A12" s="15" t="s">
        <v>9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>
      <c r="G13" s="24">
        <f>SUM(G4:G9)</f>
        <v>20</v>
      </c>
      <c r="H13" s="24">
        <f>SUM(H4:H9)</f>
        <v>432</v>
      </c>
    </row>
  </sheetData>
  <mergeCells count="7">
    <mergeCell ref="A10:K10"/>
    <mergeCell ref="A11:L11"/>
    <mergeCell ref="A12:L12"/>
    <mergeCell ref="A1:I1"/>
    <mergeCell ref="A2:I2"/>
    <mergeCell ref="J1:L1"/>
    <mergeCell ref="J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7" right="0.1574803149606299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2024-10-23T06:36:29Z</cp:lastPrinted>
  <dcterms:created xsi:type="dcterms:W3CDTF">2024-10-07T04:55:00Z</dcterms:created>
  <dcterms:modified xsi:type="dcterms:W3CDTF">2024-10-23T06:36:29Z</dcterms:modified>
</cp:coreProperties>
</file>