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L7" s="1"/>
  <c r="H8"/>
  <c r="L8" s="1"/>
  <c r="H9"/>
  <c r="L9" s="1"/>
  <c r="H10"/>
  <c r="L10" s="1"/>
  <c r="H11"/>
  <c r="L11" s="1"/>
  <c r="L12"/>
  <c r="H13"/>
  <c r="L13" s="1"/>
  <c r="H14"/>
  <c r="L14" s="1"/>
  <c r="H15"/>
  <c r="L15" s="1"/>
  <c r="H4"/>
  <c r="L4" s="1"/>
</calcChain>
</file>

<file path=xl/sharedStrings.xml><?xml version="1.0" encoding="utf-8"?>
<sst xmlns="http://schemas.openxmlformats.org/spreadsheetml/2006/main" count="92" uniqueCount="68">
  <si>
    <t>01/4/2025</t>
  </si>
  <si>
    <t>664</t>
  </si>
  <si>
    <t>SMP</t>
  </si>
  <si>
    <t>06/4/2025</t>
  </si>
  <si>
    <t>03</t>
  </si>
  <si>
    <t>07/4/2025</t>
  </si>
  <si>
    <t>4</t>
  </si>
  <si>
    <t>08/4/2025</t>
  </si>
  <si>
    <t>6</t>
  </si>
  <si>
    <t>GHEE</t>
  </si>
  <si>
    <t>12/4/2025</t>
  </si>
  <si>
    <t>15</t>
  </si>
  <si>
    <t>11/4/2025</t>
  </si>
  <si>
    <t>12</t>
  </si>
  <si>
    <t>24/4/2025</t>
  </si>
  <si>
    <t>27</t>
  </si>
  <si>
    <t>25/4/2025</t>
  </si>
  <si>
    <t>33</t>
  </si>
  <si>
    <t>29/4/2025</t>
  </si>
  <si>
    <t>35</t>
  </si>
  <si>
    <t>30/4/2025</t>
  </si>
  <si>
    <t>42</t>
  </si>
  <si>
    <t>43</t>
  </si>
  <si>
    <t>44</t>
  </si>
  <si>
    <t>SL</t>
  </si>
  <si>
    <t>DATE</t>
  </si>
  <si>
    <t>LR NO</t>
  </si>
  <si>
    <t>INV NO</t>
  </si>
  <si>
    <t>JA/00007</t>
  </si>
  <si>
    <t>JA/00297</t>
  </si>
  <si>
    <t>JA/00433</t>
  </si>
  <si>
    <t>JA/00562</t>
  </si>
  <si>
    <t>JA/00755</t>
  </si>
  <si>
    <t>JA/00832</t>
  </si>
  <si>
    <t>JA/01573</t>
  </si>
  <si>
    <t>JA/01776</t>
  </si>
  <si>
    <t>JA/01907</t>
  </si>
  <si>
    <t>JA/01950</t>
  </si>
  <si>
    <t>JA/02034</t>
  </si>
  <si>
    <t>JA/02041</t>
  </si>
  <si>
    <t>NABARANGPUR</t>
  </si>
  <si>
    <t>KENDRAPARA</t>
  </si>
  <si>
    <t>RAYAGADA</t>
  </si>
  <si>
    <t>ROURKELA</t>
  </si>
  <si>
    <t>BHADRAK</t>
  </si>
  <si>
    <t>JAGATSINGHPUR</t>
  </si>
  <si>
    <t>JAJPUR ROAD</t>
  </si>
  <si>
    <t>JEYPORE</t>
  </si>
  <si>
    <t>CHAINPUR</t>
  </si>
  <si>
    <t>ANGUL</t>
  </si>
  <si>
    <t>BALASORE</t>
  </si>
  <si>
    <t>CTC</t>
  </si>
  <si>
    <t>FROM</t>
  </si>
  <si>
    <t>TO</t>
  </si>
  <si>
    <t>PRODUCT</t>
  </si>
  <si>
    <t>CASE</t>
  </si>
  <si>
    <t>RATE</t>
  </si>
  <si>
    <t>HML</t>
  </si>
  <si>
    <t>DD.CH.</t>
  </si>
  <si>
    <t>LR CH.</t>
  </si>
  <si>
    <t>AMT.</t>
  </si>
  <si>
    <t>GST to be paid by Consignor under Reverse Charge Mechanism (RCM) as per GST</t>
  </si>
  <si>
    <t>Thanking you for your business.
PRAGATI LOGISTICS</t>
  </si>
  <si>
    <t>Declaration � Kindly verify and confirm before 20/05/2025</t>
  </si>
  <si>
    <t>Invoice
PRAGATI LOGISTICS,
SAMANTA SAHI 
KHUNTIA LANE,8984191006
GST :21AGHPB9356M1Z9</t>
  </si>
  <si>
    <t xml:space="preserve">TO, 
PARAS COMMERCIAL CORPORATION
Address:OFF-FLAT NO D/4 2ND FLOOR,KHATAGADA SAHI,CUTTACK,7008368817
GST No:21AADFP9601M1Z8
</t>
  </si>
  <si>
    <t>Bill Date: 30/04/2025
Bill NO :
TotalAmount: 25772.00
BILL TYPE : SMP</t>
  </si>
  <si>
    <t>(RUPEES TWENTY FIVE THOUSAND SEVEN HUNDRED SEVENTY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</si>
</sst>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5</xdr:col>
      <xdr:colOff>828675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47625"/>
          <a:ext cx="3086101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A16" sqref="A16:K1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8.285156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9.5703125" bestFit="1" customWidth="1"/>
  </cols>
  <sheetData>
    <row r="1" spans="1:17" s="1" customFormat="1" ht="90" customHeight="1">
      <c r="A1" s="17"/>
      <c r="B1" s="17"/>
      <c r="C1" s="17"/>
      <c r="D1" s="17"/>
      <c r="E1" s="17"/>
      <c r="F1" s="17"/>
      <c r="G1" s="18" t="s">
        <v>64</v>
      </c>
      <c r="H1" s="19"/>
      <c r="I1" s="19"/>
      <c r="J1" s="19"/>
      <c r="K1" s="19"/>
      <c r="L1" s="20"/>
    </row>
    <row r="2" spans="1:17" s="1" customFormat="1" ht="90" customHeight="1">
      <c r="A2" s="17" t="s">
        <v>65</v>
      </c>
      <c r="B2" s="17"/>
      <c r="C2" s="17"/>
      <c r="D2" s="17"/>
      <c r="E2" s="17"/>
      <c r="F2" s="17"/>
      <c r="G2" s="18" t="s">
        <v>66</v>
      </c>
      <c r="H2" s="19"/>
      <c r="I2" s="19"/>
      <c r="J2" s="19"/>
      <c r="K2" s="19"/>
      <c r="L2" s="20"/>
    </row>
    <row r="3" spans="1:17" s="5" customFormat="1">
      <c r="A3" s="4" t="s">
        <v>24</v>
      </c>
      <c r="B3" s="4" t="s">
        <v>25</v>
      </c>
      <c r="C3" s="4" t="s">
        <v>26</v>
      </c>
      <c r="D3" s="4" t="s">
        <v>27</v>
      </c>
      <c r="E3" s="4" t="s">
        <v>52</v>
      </c>
      <c r="F3" s="4" t="s">
        <v>53</v>
      </c>
      <c r="G3" s="4" t="s">
        <v>55</v>
      </c>
      <c r="H3" s="6" t="s">
        <v>56</v>
      </c>
      <c r="I3" s="6" t="s">
        <v>57</v>
      </c>
      <c r="J3" s="6" t="s">
        <v>58</v>
      </c>
      <c r="K3" s="6" t="s">
        <v>59</v>
      </c>
      <c r="L3" s="6" t="s">
        <v>60</v>
      </c>
      <c r="M3" s="4" t="s">
        <v>54</v>
      </c>
    </row>
    <row r="4" spans="1:17">
      <c r="A4" s="2">
        <v>1</v>
      </c>
      <c r="B4" s="2" t="s">
        <v>0</v>
      </c>
      <c r="C4" s="2" t="s">
        <v>28</v>
      </c>
      <c r="D4" s="2" t="s">
        <v>1</v>
      </c>
      <c r="E4" s="3" t="s">
        <v>51</v>
      </c>
      <c r="F4" s="2" t="s">
        <v>40</v>
      </c>
      <c r="G4" s="2">
        <v>47</v>
      </c>
      <c r="H4" s="7">
        <f>VLOOKUP(F4,'[1]PARAS COMMERCIAL SMP'!$C$4:$D$116,2,FALSE)</f>
        <v>78</v>
      </c>
      <c r="I4" s="7">
        <f>G4*1</f>
        <v>47</v>
      </c>
      <c r="J4" s="7">
        <f>G4*4</f>
        <v>188</v>
      </c>
      <c r="K4" s="7">
        <v>20</v>
      </c>
      <c r="L4" s="7">
        <f>G4*H4+I4+J4+K4</f>
        <v>3921</v>
      </c>
      <c r="M4" s="2" t="s">
        <v>2</v>
      </c>
    </row>
    <row r="5" spans="1:17">
      <c r="A5" s="2">
        <v>2</v>
      </c>
      <c r="B5" s="2" t="s">
        <v>3</v>
      </c>
      <c r="C5" s="2" t="s">
        <v>29</v>
      </c>
      <c r="D5" s="2" t="s">
        <v>4</v>
      </c>
      <c r="E5" s="3" t="s">
        <v>51</v>
      </c>
      <c r="F5" s="2" t="s">
        <v>41</v>
      </c>
      <c r="G5" s="2">
        <v>25</v>
      </c>
      <c r="H5" s="7">
        <f>VLOOKUP(F5,'[1]PARAS COMMERCIAL SMP'!$C$4:$D$116,2,FALSE)</f>
        <v>26</v>
      </c>
      <c r="I5" s="7">
        <f t="shared" ref="I5:I15" si="0">G5*1</f>
        <v>25</v>
      </c>
      <c r="J5" s="7">
        <f t="shared" ref="J5:J15" si="1">G5*4</f>
        <v>100</v>
      </c>
      <c r="K5" s="7">
        <v>20</v>
      </c>
      <c r="L5" s="7">
        <f t="shared" ref="L5:L15" si="2">G5*H5+I5+J5+K5</f>
        <v>795</v>
      </c>
      <c r="M5" s="2" t="s">
        <v>2</v>
      </c>
    </row>
    <row r="6" spans="1:17">
      <c r="A6" s="2">
        <v>3</v>
      </c>
      <c r="B6" s="2" t="s">
        <v>5</v>
      </c>
      <c r="C6" s="2" t="s">
        <v>30</v>
      </c>
      <c r="D6" s="2" t="s">
        <v>6</v>
      </c>
      <c r="E6" s="3" t="s">
        <v>51</v>
      </c>
      <c r="F6" s="2" t="s">
        <v>42</v>
      </c>
      <c r="G6" s="2">
        <v>15</v>
      </c>
      <c r="H6" s="7">
        <f>VLOOKUP(F6,'[1]PARAS COMMERCIAL SMP'!$C$4:$D$116,2,FALSE)</f>
        <v>54</v>
      </c>
      <c r="I6" s="7">
        <f t="shared" si="0"/>
        <v>15</v>
      </c>
      <c r="J6" s="7">
        <f t="shared" si="1"/>
        <v>60</v>
      </c>
      <c r="K6" s="7">
        <v>20</v>
      </c>
      <c r="L6" s="7">
        <f t="shared" si="2"/>
        <v>905</v>
      </c>
      <c r="M6" s="2" t="s">
        <v>2</v>
      </c>
    </row>
    <row r="7" spans="1:17">
      <c r="A7" s="2">
        <v>4</v>
      </c>
      <c r="B7" s="2" t="s">
        <v>7</v>
      </c>
      <c r="C7" s="2" t="s">
        <v>31</v>
      </c>
      <c r="D7" s="2" t="s">
        <v>8</v>
      </c>
      <c r="E7" s="3" t="s">
        <v>51</v>
      </c>
      <c r="F7" s="2" t="s">
        <v>43</v>
      </c>
      <c r="G7" s="2">
        <v>7</v>
      </c>
      <c r="H7" s="7">
        <f>VLOOKUP(F7,'[1]PARAS COMMERCIAL SMP'!$C$4:$D$116,2,FALSE)</f>
        <v>48</v>
      </c>
      <c r="I7" s="7">
        <f t="shared" si="0"/>
        <v>7</v>
      </c>
      <c r="J7" s="7">
        <f t="shared" si="1"/>
        <v>28</v>
      </c>
      <c r="K7" s="7">
        <v>20</v>
      </c>
      <c r="L7" s="7">
        <f t="shared" si="2"/>
        <v>391</v>
      </c>
      <c r="M7" s="2" t="s">
        <v>9</v>
      </c>
    </row>
    <row r="8" spans="1:17">
      <c r="A8" s="2">
        <v>5</v>
      </c>
      <c r="B8" s="2" t="s">
        <v>10</v>
      </c>
      <c r="C8" s="2" t="s">
        <v>32</v>
      </c>
      <c r="D8" s="2" t="s">
        <v>11</v>
      </c>
      <c r="E8" s="3" t="s">
        <v>51</v>
      </c>
      <c r="F8" s="2" t="s">
        <v>44</v>
      </c>
      <c r="G8" s="2">
        <v>3</v>
      </c>
      <c r="H8" s="7">
        <f>VLOOKUP(F8,'[1]PARAS COMMERCIAL SMP'!$C$4:$D$116,2,FALSE)</f>
        <v>26</v>
      </c>
      <c r="I8" s="7">
        <f t="shared" si="0"/>
        <v>3</v>
      </c>
      <c r="J8" s="7">
        <f t="shared" si="1"/>
        <v>12</v>
      </c>
      <c r="K8" s="7">
        <v>20</v>
      </c>
      <c r="L8" s="7">
        <f t="shared" si="2"/>
        <v>113</v>
      </c>
      <c r="M8" s="2" t="s">
        <v>2</v>
      </c>
    </row>
    <row r="9" spans="1:17">
      <c r="A9" s="2">
        <v>7</v>
      </c>
      <c r="B9" s="2" t="s">
        <v>12</v>
      </c>
      <c r="C9" s="2" t="s">
        <v>33</v>
      </c>
      <c r="D9" s="2" t="s">
        <v>13</v>
      </c>
      <c r="E9" s="3" t="s">
        <v>51</v>
      </c>
      <c r="F9" s="2" t="s">
        <v>45</v>
      </c>
      <c r="G9" s="2">
        <v>50</v>
      </c>
      <c r="H9" s="7">
        <f>VLOOKUP(F9,'[1]PARAS COMMERCIAL SMP'!$C$4:$D$116,2,FALSE)</f>
        <v>26</v>
      </c>
      <c r="I9" s="7">
        <f t="shared" si="0"/>
        <v>50</v>
      </c>
      <c r="J9" s="7">
        <f t="shared" si="1"/>
        <v>200</v>
      </c>
      <c r="K9" s="7">
        <v>20</v>
      </c>
      <c r="L9" s="7">
        <f t="shared" si="2"/>
        <v>1570</v>
      </c>
      <c r="M9" s="2" t="s">
        <v>2</v>
      </c>
    </row>
    <row r="10" spans="1:17">
      <c r="A10" s="2">
        <v>8</v>
      </c>
      <c r="B10" s="2" t="s">
        <v>14</v>
      </c>
      <c r="C10" s="2" t="s">
        <v>34</v>
      </c>
      <c r="D10" s="2" t="s">
        <v>15</v>
      </c>
      <c r="E10" s="3" t="s">
        <v>51</v>
      </c>
      <c r="F10" s="2" t="s">
        <v>45</v>
      </c>
      <c r="G10" s="2">
        <v>23</v>
      </c>
      <c r="H10" s="7">
        <f>VLOOKUP(F10,'[1]PARAS COMMERCIAL SMP'!$C$4:$D$116,2,FALSE)</f>
        <v>26</v>
      </c>
      <c r="I10" s="7">
        <f t="shared" si="0"/>
        <v>23</v>
      </c>
      <c r="J10" s="7">
        <f t="shared" si="1"/>
        <v>92</v>
      </c>
      <c r="K10" s="7">
        <v>20</v>
      </c>
      <c r="L10" s="7">
        <f t="shared" si="2"/>
        <v>733</v>
      </c>
      <c r="M10" s="2" t="s">
        <v>2</v>
      </c>
    </row>
    <row r="11" spans="1:17">
      <c r="A11" s="2">
        <v>9</v>
      </c>
      <c r="B11" s="2" t="s">
        <v>16</v>
      </c>
      <c r="C11" s="2" t="s">
        <v>35</v>
      </c>
      <c r="D11" s="2" t="s">
        <v>17</v>
      </c>
      <c r="E11" s="3" t="s">
        <v>51</v>
      </c>
      <c r="F11" s="2" t="s">
        <v>46</v>
      </c>
      <c r="G11" s="2">
        <v>9</v>
      </c>
      <c r="H11" s="7">
        <f>VLOOKUP(F11,'[1]PARAS COMMERCIAL SMP'!$C$4:$D$116,2,FALSE)</f>
        <v>26</v>
      </c>
      <c r="I11" s="7">
        <f t="shared" si="0"/>
        <v>9</v>
      </c>
      <c r="J11" s="7">
        <f t="shared" si="1"/>
        <v>36</v>
      </c>
      <c r="K11" s="7">
        <v>20</v>
      </c>
      <c r="L11" s="7">
        <f t="shared" si="2"/>
        <v>299</v>
      </c>
      <c r="M11" s="2" t="s">
        <v>2</v>
      </c>
    </row>
    <row r="12" spans="1:17">
      <c r="A12" s="2">
        <v>10</v>
      </c>
      <c r="B12" s="2" t="s">
        <v>18</v>
      </c>
      <c r="C12" s="2" t="s">
        <v>36</v>
      </c>
      <c r="D12" s="2" t="s">
        <v>19</v>
      </c>
      <c r="E12" s="3" t="s">
        <v>51</v>
      </c>
      <c r="F12" s="2" t="s">
        <v>47</v>
      </c>
      <c r="G12" s="2">
        <v>185</v>
      </c>
      <c r="H12" s="7">
        <v>56</v>
      </c>
      <c r="I12" s="7">
        <f t="shared" si="0"/>
        <v>185</v>
      </c>
      <c r="J12" s="7">
        <f t="shared" si="1"/>
        <v>740</v>
      </c>
      <c r="K12" s="7">
        <v>20</v>
      </c>
      <c r="L12" s="7">
        <f t="shared" si="2"/>
        <v>11305</v>
      </c>
      <c r="M12" s="2" t="s">
        <v>2</v>
      </c>
    </row>
    <row r="13" spans="1:17">
      <c r="A13" s="2">
        <v>11</v>
      </c>
      <c r="B13" s="2" t="s">
        <v>20</v>
      </c>
      <c r="C13" s="2" t="s">
        <v>37</v>
      </c>
      <c r="D13" s="2" t="s">
        <v>21</v>
      </c>
      <c r="E13" s="3" t="s">
        <v>51</v>
      </c>
      <c r="F13" s="2" t="s">
        <v>48</v>
      </c>
      <c r="G13" s="2">
        <v>30</v>
      </c>
      <c r="H13" s="7">
        <f>VLOOKUP(F13,'[1]PARAS COMMERCIAL SMP'!$C$4:$D$116,2,FALSE)</f>
        <v>26</v>
      </c>
      <c r="I13" s="7">
        <f t="shared" si="0"/>
        <v>30</v>
      </c>
      <c r="J13" s="7">
        <f t="shared" si="1"/>
        <v>120</v>
      </c>
      <c r="K13" s="7">
        <v>20</v>
      </c>
      <c r="L13" s="7">
        <f t="shared" si="2"/>
        <v>950</v>
      </c>
      <c r="M13" s="2" t="s">
        <v>2</v>
      </c>
    </row>
    <row r="14" spans="1:17">
      <c r="A14" s="2">
        <v>12</v>
      </c>
      <c r="B14" s="2" t="s">
        <v>20</v>
      </c>
      <c r="C14" s="2" t="s">
        <v>38</v>
      </c>
      <c r="D14" s="2" t="s">
        <v>22</v>
      </c>
      <c r="E14" s="3" t="s">
        <v>51</v>
      </c>
      <c r="F14" s="2" t="s">
        <v>49</v>
      </c>
      <c r="G14" s="2">
        <v>50</v>
      </c>
      <c r="H14" s="7">
        <f>VLOOKUP(F14,'[1]PARAS COMMERCIAL SMP'!$C$4:$D$116,2,FALSE)</f>
        <v>26</v>
      </c>
      <c r="I14" s="7">
        <f t="shared" si="0"/>
        <v>50</v>
      </c>
      <c r="J14" s="7">
        <f t="shared" si="1"/>
        <v>200</v>
      </c>
      <c r="K14" s="7">
        <v>20</v>
      </c>
      <c r="L14" s="7">
        <f t="shared" si="2"/>
        <v>1570</v>
      </c>
      <c r="M14" s="2" t="s">
        <v>2</v>
      </c>
      <c r="Q14" s="10"/>
    </row>
    <row r="15" spans="1:17">
      <c r="A15" s="2">
        <v>13</v>
      </c>
      <c r="B15" s="2" t="s">
        <v>20</v>
      </c>
      <c r="C15" s="2" t="s">
        <v>39</v>
      </c>
      <c r="D15" s="2" t="s">
        <v>23</v>
      </c>
      <c r="E15" s="3" t="s">
        <v>51</v>
      </c>
      <c r="F15" s="2" t="s">
        <v>50</v>
      </c>
      <c r="G15" s="2">
        <v>100</v>
      </c>
      <c r="H15" s="7">
        <f>VLOOKUP(F15,'[1]PARAS COMMERCIAL SMP'!$C$4:$D$116,2,FALSE)</f>
        <v>27</v>
      </c>
      <c r="I15" s="7">
        <f t="shared" si="0"/>
        <v>100</v>
      </c>
      <c r="J15" s="7">
        <f t="shared" si="1"/>
        <v>400</v>
      </c>
      <c r="K15" s="7">
        <v>20</v>
      </c>
      <c r="L15" s="7">
        <f t="shared" si="2"/>
        <v>3220</v>
      </c>
      <c r="M15" s="2" t="s">
        <v>2</v>
      </c>
    </row>
    <row r="16" spans="1:17" s="1" customFormat="1">
      <c r="A16" s="21" t="s">
        <v>67</v>
      </c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8">
        <f>SUM(L4:L15)</f>
        <v>25772</v>
      </c>
    </row>
    <row r="17" spans="1:12" s="9" customFormat="1" ht="15" customHeight="1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s="9" customFormat="1" ht="15" customHeight="1">
      <c r="A18" s="11" t="s">
        <v>63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2" s="9" customFormat="1" ht="30" customHeight="1">
      <c r="A19" s="14" t="s">
        <v>62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</row>
  </sheetData>
  <mergeCells count="8">
    <mergeCell ref="A17:L17"/>
    <mergeCell ref="A18:L18"/>
    <mergeCell ref="A19:L19"/>
    <mergeCell ref="A1:F1"/>
    <mergeCell ref="G1:L1"/>
    <mergeCell ref="A2:F2"/>
    <mergeCell ref="G2:L2"/>
    <mergeCell ref="A16:K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2025-05-20T06:44:35Z</dcterms:created>
  <dcterms:modified xsi:type="dcterms:W3CDTF">2025-05-20T10:07:55Z</dcterms:modified>
</cp:coreProperties>
</file>