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Invoice!$A$3:$M$31</definedName>
  </definedNames>
  <calcPr calcId="124519"/>
</workbook>
</file>

<file path=xl/calcChain.xml><?xml version="1.0" encoding="utf-8"?>
<calcChain xmlns="http://schemas.openxmlformats.org/spreadsheetml/2006/main">
  <c r="H3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J5"/>
  <c r="J6"/>
  <c r="J7"/>
  <c r="J8"/>
  <c r="J9"/>
  <c r="J10"/>
  <c r="J11"/>
  <c r="J12"/>
  <c r="J13"/>
  <c r="J14"/>
  <c r="J15"/>
  <c r="M15" s="1"/>
  <c r="J16"/>
  <c r="J17"/>
  <c r="J18"/>
  <c r="J19"/>
  <c r="J20"/>
  <c r="J21"/>
  <c r="J22"/>
  <c r="J23"/>
  <c r="J24"/>
  <c r="J25"/>
  <c r="J26"/>
  <c r="J4"/>
  <c r="I5"/>
  <c r="I6"/>
  <c r="M6" s="1"/>
  <c r="I7"/>
  <c r="I8"/>
  <c r="M8" s="1"/>
  <c r="I9"/>
  <c r="I10"/>
  <c r="M10" s="1"/>
  <c r="I11"/>
  <c r="I12"/>
  <c r="M12" s="1"/>
  <c r="I13"/>
  <c r="I14"/>
  <c r="M14" s="1"/>
  <c r="I16"/>
  <c r="M16" s="1"/>
  <c r="I17"/>
  <c r="I18"/>
  <c r="M18" s="1"/>
  <c r="I19"/>
  <c r="I20"/>
  <c r="M20" s="1"/>
  <c r="I21"/>
  <c r="M22"/>
  <c r="I23"/>
  <c r="I24"/>
  <c r="M24" s="1"/>
  <c r="I25"/>
  <c r="I26"/>
  <c r="M26" s="1"/>
  <c r="I4"/>
  <c r="M4" l="1"/>
  <c r="M25"/>
  <c r="M23"/>
  <c r="M21"/>
  <c r="M19"/>
  <c r="M17"/>
  <c r="M13"/>
  <c r="M11"/>
  <c r="M9"/>
  <c r="M7"/>
  <c r="M5"/>
  <c r="M27" l="1"/>
</calcChain>
</file>

<file path=xl/sharedStrings.xml><?xml version="1.0" encoding="utf-8"?>
<sst xmlns="http://schemas.openxmlformats.org/spreadsheetml/2006/main" count="158" uniqueCount="91">
  <si>
    <t>Invoice
PRAGATI LOGISTICS,SAMANTA SAHI KHUNTIA LANE,8984191006
GST :21AGHPB9356M1Z9</t>
  </si>
  <si>
    <t>DATE</t>
  </si>
  <si>
    <t xml:space="preserve">PRODUCT </t>
  </si>
  <si>
    <t>CASE</t>
  </si>
  <si>
    <t>RATE</t>
  </si>
  <si>
    <t>01/10/2024</t>
  </si>
  <si>
    <t>297</t>
  </si>
  <si>
    <t>SMP</t>
  </si>
  <si>
    <t>304</t>
  </si>
  <si>
    <t>311</t>
  </si>
  <si>
    <t>312</t>
  </si>
  <si>
    <t>310</t>
  </si>
  <si>
    <t>04/10/2024</t>
  </si>
  <si>
    <t>307</t>
  </si>
  <si>
    <t>07/10/2024</t>
  </si>
  <si>
    <t>318</t>
  </si>
  <si>
    <t>GHEE</t>
  </si>
  <si>
    <t>09/10/2024</t>
  </si>
  <si>
    <t>319</t>
  </si>
  <si>
    <t>314</t>
  </si>
  <si>
    <t>313</t>
  </si>
  <si>
    <t>315</t>
  </si>
  <si>
    <t>20/10/2024</t>
  </si>
  <si>
    <t>323</t>
  </si>
  <si>
    <t>23/10/2024</t>
  </si>
  <si>
    <t>332</t>
  </si>
  <si>
    <t>331</t>
  </si>
  <si>
    <t>26/10/2024</t>
  </si>
  <si>
    <t>338</t>
  </si>
  <si>
    <t>339</t>
  </si>
  <si>
    <t>29/10/2024</t>
  </si>
  <si>
    <t>342</t>
  </si>
  <si>
    <t>30/10/2024</t>
  </si>
  <si>
    <t>356</t>
  </si>
  <si>
    <t>353</t>
  </si>
  <si>
    <t>350</t>
  </si>
  <si>
    <t>354</t>
  </si>
  <si>
    <t>355</t>
  </si>
  <si>
    <t>351</t>
  </si>
  <si>
    <t>GST to be paid by Consignor under Reverse Charge Mechanism (RCM) as per GST</t>
  </si>
  <si>
    <t>Thanking you for your business.
PRAGATI LOGISTICS</t>
  </si>
  <si>
    <t>PL/JA/15420</t>
  </si>
  <si>
    <t>PL/JA/15665</t>
  </si>
  <si>
    <t>PL/JA/15454</t>
  </si>
  <si>
    <t>PL/JA/15453</t>
  </si>
  <si>
    <t>PL/JA/15443</t>
  </si>
  <si>
    <t>PL/JA/16026</t>
  </si>
  <si>
    <t>PL/JA/16150</t>
  </si>
  <si>
    <t>PL/JA/16398</t>
  </si>
  <si>
    <t>PL/JA/16282</t>
  </si>
  <si>
    <t>PL/JA/16284</t>
  </si>
  <si>
    <t>PL/JA/16281</t>
  </si>
  <si>
    <t>PL/JA/16836</t>
  </si>
  <si>
    <t>PL/JA/17146</t>
  </si>
  <si>
    <t>PL/JA/17145</t>
  </si>
  <si>
    <t>PL/JA/17334</t>
  </si>
  <si>
    <t>PL/JA/17322</t>
  </si>
  <si>
    <t>PL/JA/17475</t>
  </si>
  <si>
    <t>PL/JA/17743</t>
  </si>
  <si>
    <t>PL/JA/17650</t>
  </si>
  <si>
    <t>PL/JA/17641</t>
  </si>
  <si>
    <t>PL/JA/17901</t>
  </si>
  <si>
    <t>PL/JA/17882</t>
  </si>
  <si>
    <t>PL/JA/17701</t>
  </si>
  <si>
    <t>SL</t>
  </si>
  <si>
    <t>LR NO</t>
  </si>
  <si>
    <t>INV NO</t>
  </si>
  <si>
    <t>BALASORE</t>
  </si>
  <si>
    <t>RANAPUR</t>
  </si>
  <si>
    <t>BALIAPAL</t>
  </si>
  <si>
    <t>KEONJHAR</t>
  </si>
  <si>
    <t>JAGATSINGHPUR</t>
  </si>
  <si>
    <t>ROURKELA</t>
  </si>
  <si>
    <t>BERHAMPUR</t>
  </si>
  <si>
    <t>BHADRAK</t>
  </si>
  <si>
    <t>JEYPORE</t>
  </si>
  <si>
    <t>CHAINPUR</t>
  </si>
  <si>
    <t>JATNI</t>
  </si>
  <si>
    <t>NABARANGPUR</t>
  </si>
  <si>
    <t>BARIPADA</t>
  </si>
  <si>
    <t>CTC</t>
  </si>
  <si>
    <t xml:space="preserve">TO, 
PARAS COMMERCIAL CORPORATION
Address:OFF-FLAT NO D/4 2ND FLOOR,KHATAGADA SAHI,CUTTACK,7008368817
GST No:21AADFP9601M1Z8
</t>
  </si>
  <si>
    <t>FROM</t>
  </si>
  <si>
    <t>TO</t>
  </si>
  <si>
    <t>HML</t>
  </si>
  <si>
    <t>DD.CH.</t>
  </si>
  <si>
    <t>LR CH</t>
  </si>
  <si>
    <t>AMT.</t>
  </si>
  <si>
    <t>Bill Date:31/10/2024
Bill NO  : 25354
Total Amount: 50552.00</t>
  </si>
  <si>
    <t>Declaration � Kindly verify and confirm before 20/11/2024</t>
  </si>
  <si>
    <t>(RUPEES FIFTY THOUSAND FIVE HUNDRED FIFTY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</si>
</sst>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66674</xdr:rowOff>
    </xdr:from>
    <xdr:to>
      <xdr:col>7</xdr:col>
      <xdr:colOff>351281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66674"/>
          <a:ext cx="4237482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I15" sqref="I1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140625" style="1" customWidth="1"/>
    <col min="4" max="4" width="6.85546875" style="1" bestFit="1" customWidth="1"/>
    <col min="5" max="5" width="5.7109375" style="1" bestFit="1" customWidth="1"/>
    <col min="6" max="6" width="15.85546875" style="1" bestFit="1" customWidth="1"/>
    <col min="7" max="7" width="7.7109375" style="1" customWidth="1"/>
    <col min="8" max="8" width="5.42578125" style="1" bestFit="1" customWidth="1"/>
    <col min="9" max="9" width="6.28515625" style="1" customWidth="1"/>
    <col min="10" max="10" width="6.85546875" style="1" customWidth="1"/>
    <col min="11" max="11" width="7.140625" style="1" bestFit="1" customWidth="1"/>
    <col min="12" max="12" width="7" style="1" customWidth="1"/>
    <col min="13" max="13" width="9.42578125" style="1" bestFit="1" customWidth="1"/>
    <col min="14" max="16384" width="9.140625" style="1"/>
  </cols>
  <sheetData>
    <row r="1" spans="1:13" ht="90" customHeight="1">
      <c r="A1" s="22"/>
      <c r="B1" s="23"/>
      <c r="C1" s="23"/>
      <c r="D1" s="23"/>
      <c r="E1" s="23"/>
      <c r="F1" s="23"/>
      <c r="G1" s="23"/>
      <c r="H1" s="24"/>
      <c r="I1" s="27" t="s">
        <v>0</v>
      </c>
      <c r="J1" s="27"/>
      <c r="K1" s="27"/>
      <c r="L1" s="27"/>
      <c r="M1" s="27"/>
    </row>
    <row r="2" spans="1:13" ht="85.5" customHeight="1">
      <c r="A2" s="22" t="s">
        <v>81</v>
      </c>
      <c r="B2" s="23"/>
      <c r="C2" s="23"/>
      <c r="D2" s="23"/>
      <c r="E2" s="23"/>
      <c r="F2" s="23"/>
      <c r="G2" s="23"/>
      <c r="H2" s="24"/>
      <c r="I2" s="27" t="s">
        <v>88</v>
      </c>
      <c r="J2" s="27"/>
      <c r="K2" s="27"/>
      <c r="L2" s="27"/>
      <c r="M2" s="27"/>
    </row>
    <row r="3" spans="1:13" s="7" customFormat="1" ht="15" customHeight="1">
      <c r="A3" s="6" t="s">
        <v>64</v>
      </c>
      <c r="B3" s="6" t="s">
        <v>1</v>
      </c>
      <c r="C3" s="6" t="s">
        <v>65</v>
      </c>
      <c r="D3" s="10" t="s">
        <v>66</v>
      </c>
      <c r="E3" s="10" t="s">
        <v>82</v>
      </c>
      <c r="F3" s="6" t="s">
        <v>83</v>
      </c>
      <c r="G3" s="11" t="s">
        <v>2</v>
      </c>
      <c r="H3" s="6" t="s">
        <v>3</v>
      </c>
      <c r="I3" s="6" t="s">
        <v>4</v>
      </c>
      <c r="J3" s="6" t="s">
        <v>84</v>
      </c>
      <c r="K3" s="6" t="s">
        <v>85</v>
      </c>
      <c r="L3" s="6" t="s">
        <v>86</v>
      </c>
      <c r="M3" s="6" t="s">
        <v>87</v>
      </c>
    </row>
    <row r="4" spans="1:13" ht="15" customHeight="1">
      <c r="A4" s="12">
        <v>1</v>
      </c>
      <c r="B4" s="26" t="s">
        <v>5</v>
      </c>
      <c r="C4" s="26" t="s">
        <v>41</v>
      </c>
      <c r="D4" s="26" t="s">
        <v>6</v>
      </c>
      <c r="E4" s="29" t="s">
        <v>80</v>
      </c>
      <c r="F4" s="2" t="s">
        <v>67</v>
      </c>
      <c r="G4" s="2" t="s">
        <v>7</v>
      </c>
      <c r="H4" s="2">
        <v>157</v>
      </c>
      <c r="I4" s="3">
        <f>VLOOKUP(F4,'[1]PARAS COMMERCIAL SMP'!$C$4:$D$109,2,FALSE)</f>
        <v>27</v>
      </c>
      <c r="J4" s="3">
        <f>H4*1</f>
        <v>157</v>
      </c>
      <c r="K4" s="3">
        <f>H4*4</f>
        <v>628</v>
      </c>
      <c r="L4" s="3">
        <v>20</v>
      </c>
      <c r="M4" s="28">
        <f>H4*I4+J4+K4+L4</f>
        <v>5044</v>
      </c>
    </row>
    <row r="5" spans="1:13" ht="15" customHeight="1">
      <c r="A5" s="12">
        <v>2</v>
      </c>
      <c r="B5" s="26" t="s">
        <v>5</v>
      </c>
      <c r="C5" s="26" t="s">
        <v>42</v>
      </c>
      <c r="D5" s="26" t="s">
        <v>8</v>
      </c>
      <c r="E5" s="5" t="s">
        <v>80</v>
      </c>
      <c r="F5" s="2" t="s">
        <v>68</v>
      </c>
      <c r="G5" s="2" t="s">
        <v>7</v>
      </c>
      <c r="H5" s="2">
        <v>77</v>
      </c>
      <c r="I5" s="3">
        <f>VLOOKUP(F5,'[1]PARAS COMMERCIAL SMP'!$C$4:$D$109,2,FALSE)</f>
        <v>32</v>
      </c>
      <c r="J5" s="3">
        <f t="shared" ref="J5:J26" si="0">H5*1</f>
        <v>77</v>
      </c>
      <c r="K5" s="3">
        <f t="shared" ref="K5:K26" si="1">H5*4</f>
        <v>308</v>
      </c>
      <c r="L5" s="3">
        <v>20</v>
      </c>
      <c r="M5" s="3">
        <f t="shared" ref="M5:M26" si="2">H5*I5+J5+K5+L5</f>
        <v>2869</v>
      </c>
    </row>
    <row r="6" spans="1:13" ht="15" customHeight="1">
      <c r="A6" s="12">
        <v>3</v>
      </c>
      <c r="B6" s="26" t="s">
        <v>5</v>
      </c>
      <c r="C6" s="26" t="s">
        <v>43</v>
      </c>
      <c r="D6" s="26" t="s">
        <v>9</v>
      </c>
      <c r="E6" s="5" t="s">
        <v>80</v>
      </c>
      <c r="F6" s="2" t="s">
        <v>69</v>
      </c>
      <c r="G6" s="2" t="s">
        <v>7</v>
      </c>
      <c r="H6" s="2">
        <v>36</v>
      </c>
      <c r="I6" s="3">
        <f>VLOOKUP(F6,'[1]PARAS COMMERCIAL SMP'!$C$4:$D$109,2,FALSE)</f>
        <v>70</v>
      </c>
      <c r="J6" s="3">
        <f t="shared" si="0"/>
        <v>36</v>
      </c>
      <c r="K6" s="3">
        <f t="shared" si="1"/>
        <v>144</v>
      </c>
      <c r="L6" s="3">
        <v>20</v>
      </c>
      <c r="M6" s="3">
        <f t="shared" si="2"/>
        <v>2720</v>
      </c>
    </row>
    <row r="7" spans="1:13" ht="15" customHeight="1">
      <c r="A7" s="12">
        <v>4</v>
      </c>
      <c r="B7" s="26" t="s">
        <v>5</v>
      </c>
      <c r="C7" s="26" t="s">
        <v>44</v>
      </c>
      <c r="D7" s="26" t="s">
        <v>10</v>
      </c>
      <c r="E7" s="5" t="s">
        <v>80</v>
      </c>
      <c r="F7" s="2" t="s">
        <v>69</v>
      </c>
      <c r="G7" s="2" t="s">
        <v>7</v>
      </c>
      <c r="H7" s="2">
        <v>2</v>
      </c>
      <c r="I7" s="3">
        <f>VLOOKUP(F7,'[1]PARAS COMMERCIAL SMP'!$C$4:$D$109,2,FALSE)</f>
        <v>70</v>
      </c>
      <c r="J7" s="3">
        <f t="shared" si="0"/>
        <v>2</v>
      </c>
      <c r="K7" s="3">
        <f t="shared" si="1"/>
        <v>8</v>
      </c>
      <c r="L7" s="3">
        <v>20</v>
      </c>
      <c r="M7" s="3">
        <f t="shared" si="2"/>
        <v>170</v>
      </c>
    </row>
    <row r="8" spans="1:13" ht="15" customHeight="1">
      <c r="A8" s="12">
        <v>5</v>
      </c>
      <c r="B8" s="26" t="s">
        <v>5</v>
      </c>
      <c r="C8" s="26" t="s">
        <v>45</v>
      </c>
      <c r="D8" s="26" t="s">
        <v>11</v>
      </c>
      <c r="E8" s="5" t="s">
        <v>80</v>
      </c>
      <c r="F8" s="2" t="s">
        <v>70</v>
      </c>
      <c r="G8" s="2" t="s">
        <v>7</v>
      </c>
      <c r="H8" s="2">
        <v>40</v>
      </c>
      <c r="I8" s="3">
        <f>VLOOKUP(F8,'[1]PARAS COMMERCIAL SMP'!$C$4:$D$109,2,FALSE)</f>
        <v>50</v>
      </c>
      <c r="J8" s="3">
        <f t="shared" si="0"/>
        <v>40</v>
      </c>
      <c r="K8" s="3">
        <f t="shared" si="1"/>
        <v>160</v>
      </c>
      <c r="L8" s="3">
        <v>20</v>
      </c>
      <c r="M8" s="3">
        <f t="shared" si="2"/>
        <v>2220</v>
      </c>
    </row>
    <row r="9" spans="1:13" ht="15" customHeight="1">
      <c r="A9" s="12">
        <v>6</v>
      </c>
      <c r="B9" s="26" t="s">
        <v>12</v>
      </c>
      <c r="C9" s="26" t="s">
        <v>46</v>
      </c>
      <c r="D9" s="26" t="s">
        <v>13</v>
      </c>
      <c r="E9" s="5" t="s">
        <v>80</v>
      </c>
      <c r="F9" s="2" t="s">
        <v>71</v>
      </c>
      <c r="G9" s="2" t="s">
        <v>7</v>
      </c>
      <c r="H9" s="2">
        <v>173</v>
      </c>
      <c r="I9" s="3">
        <f>VLOOKUP(F9,'[1]PARAS COMMERCIAL SMP'!$C$4:$D$109,2,FALSE)</f>
        <v>26</v>
      </c>
      <c r="J9" s="3">
        <f t="shared" si="0"/>
        <v>173</v>
      </c>
      <c r="K9" s="3">
        <f t="shared" si="1"/>
        <v>692</v>
      </c>
      <c r="L9" s="3">
        <v>20</v>
      </c>
      <c r="M9" s="3">
        <f t="shared" si="2"/>
        <v>5383</v>
      </c>
    </row>
    <row r="10" spans="1:13" ht="15" customHeight="1">
      <c r="A10" s="12">
        <v>7</v>
      </c>
      <c r="B10" s="26" t="s">
        <v>14</v>
      </c>
      <c r="C10" s="26" t="s">
        <v>47</v>
      </c>
      <c r="D10" s="26" t="s">
        <v>15</v>
      </c>
      <c r="E10" s="5" t="s">
        <v>80</v>
      </c>
      <c r="F10" s="2" t="s">
        <v>72</v>
      </c>
      <c r="G10" s="2" t="s">
        <v>16</v>
      </c>
      <c r="H10" s="2">
        <v>17</v>
      </c>
      <c r="I10" s="3">
        <f>VLOOKUP(F10,'[1]PARAS COMMERCIAL SMP'!$C$4:$D$109,2,FALSE)</f>
        <v>48</v>
      </c>
      <c r="J10" s="3">
        <f t="shared" si="0"/>
        <v>17</v>
      </c>
      <c r="K10" s="3">
        <f t="shared" si="1"/>
        <v>68</v>
      </c>
      <c r="L10" s="3">
        <v>20</v>
      </c>
      <c r="M10" s="3">
        <f t="shared" si="2"/>
        <v>921</v>
      </c>
    </row>
    <row r="11" spans="1:13" ht="15" customHeight="1">
      <c r="A11" s="12">
        <v>8</v>
      </c>
      <c r="B11" s="26" t="s">
        <v>17</v>
      </c>
      <c r="C11" s="26" t="s">
        <v>48</v>
      </c>
      <c r="D11" s="26" t="s">
        <v>18</v>
      </c>
      <c r="E11" s="5" t="s">
        <v>80</v>
      </c>
      <c r="F11" s="2" t="s">
        <v>73</v>
      </c>
      <c r="G11" s="2" t="s">
        <v>7</v>
      </c>
      <c r="H11" s="2">
        <v>15</v>
      </c>
      <c r="I11" s="3">
        <f>VLOOKUP(F11,'[1]PARAS COMMERCIAL SMP'!$C$4:$D$109,2,FALSE)</f>
        <v>27</v>
      </c>
      <c r="J11" s="3">
        <f t="shared" si="0"/>
        <v>15</v>
      </c>
      <c r="K11" s="3">
        <f t="shared" si="1"/>
        <v>60</v>
      </c>
      <c r="L11" s="3">
        <v>20</v>
      </c>
      <c r="M11" s="3">
        <f t="shared" si="2"/>
        <v>500</v>
      </c>
    </row>
    <row r="12" spans="1:13" ht="15" customHeight="1">
      <c r="A12" s="12">
        <v>9</v>
      </c>
      <c r="B12" s="26" t="s">
        <v>17</v>
      </c>
      <c r="C12" s="26" t="s">
        <v>49</v>
      </c>
      <c r="D12" s="26" t="s">
        <v>19</v>
      </c>
      <c r="E12" s="5" t="s">
        <v>80</v>
      </c>
      <c r="F12" s="2" t="s">
        <v>74</v>
      </c>
      <c r="G12" s="2" t="s">
        <v>7</v>
      </c>
      <c r="H12" s="2">
        <v>40</v>
      </c>
      <c r="I12" s="3">
        <f>VLOOKUP(F12,'[1]PARAS COMMERCIAL SMP'!$C$4:$D$109,2,FALSE)</f>
        <v>26</v>
      </c>
      <c r="J12" s="3">
        <f t="shared" si="0"/>
        <v>40</v>
      </c>
      <c r="K12" s="3">
        <f t="shared" si="1"/>
        <v>160</v>
      </c>
      <c r="L12" s="3">
        <v>20</v>
      </c>
      <c r="M12" s="3">
        <f t="shared" si="2"/>
        <v>1260</v>
      </c>
    </row>
    <row r="13" spans="1:13" ht="15" customHeight="1">
      <c r="A13" s="12">
        <v>10</v>
      </c>
      <c r="B13" s="26" t="s">
        <v>17</v>
      </c>
      <c r="C13" s="26" t="s">
        <v>50</v>
      </c>
      <c r="D13" s="26" t="s">
        <v>20</v>
      </c>
      <c r="E13" s="5" t="s">
        <v>80</v>
      </c>
      <c r="F13" s="2" t="s">
        <v>74</v>
      </c>
      <c r="G13" s="2" t="s">
        <v>7</v>
      </c>
      <c r="H13" s="2">
        <v>148</v>
      </c>
      <c r="I13" s="3">
        <f>VLOOKUP(F13,'[1]PARAS COMMERCIAL SMP'!$C$4:$D$109,2,FALSE)</f>
        <v>26</v>
      </c>
      <c r="J13" s="3">
        <f t="shared" si="0"/>
        <v>148</v>
      </c>
      <c r="K13" s="3">
        <f t="shared" si="1"/>
        <v>592</v>
      </c>
      <c r="L13" s="3">
        <v>20</v>
      </c>
      <c r="M13" s="3">
        <f t="shared" si="2"/>
        <v>4608</v>
      </c>
    </row>
    <row r="14" spans="1:13" ht="15" customHeight="1">
      <c r="A14" s="12">
        <v>11</v>
      </c>
      <c r="B14" s="26" t="s">
        <v>17</v>
      </c>
      <c r="C14" s="26" t="s">
        <v>51</v>
      </c>
      <c r="D14" s="26" t="s">
        <v>21</v>
      </c>
      <c r="E14" s="5" t="s">
        <v>80</v>
      </c>
      <c r="F14" s="2" t="s">
        <v>74</v>
      </c>
      <c r="G14" s="2" t="s">
        <v>7</v>
      </c>
      <c r="H14" s="2">
        <v>5</v>
      </c>
      <c r="I14" s="3">
        <f>VLOOKUP(F14,'[1]PARAS COMMERCIAL SMP'!$C$4:$D$109,2,FALSE)</f>
        <v>26</v>
      </c>
      <c r="J14" s="3">
        <f t="shared" si="0"/>
        <v>5</v>
      </c>
      <c r="K14" s="3">
        <f t="shared" si="1"/>
        <v>20</v>
      </c>
      <c r="L14" s="3">
        <v>20</v>
      </c>
      <c r="M14" s="3">
        <f t="shared" si="2"/>
        <v>175</v>
      </c>
    </row>
    <row r="15" spans="1:13" ht="15" customHeight="1">
      <c r="A15" s="12">
        <v>12</v>
      </c>
      <c r="B15" s="26" t="s">
        <v>22</v>
      </c>
      <c r="C15" s="26" t="s">
        <v>52</v>
      </c>
      <c r="D15" s="26" t="s">
        <v>23</v>
      </c>
      <c r="E15" s="5" t="s">
        <v>80</v>
      </c>
      <c r="F15" s="2" t="s">
        <v>75</v>
      </c>
      <c r="G15" s="2" t="s">
        <v>7</v>
      </c>
      <c r="H15" s="2">
        <v>95</v>
      </c>
      <c r="I15" s="3">
        <v>56</v>
      </c>
      <c r="J15" s="3">
        <f t="shared" si="0"/>
        <v>95</v>
      </c>
      <c r="K15" s="3">
        <f t="shared" si="1"/>
        <v>380</v>
      </c>
      <c r="L15" s="3">
        <v>20</v>
      </c>
      <c r="M15" s="3">
        <f t="shared" si="2"/>
        <v>5815</v>
      </c>
    </row>
    <row r="16" spans="1:13" ht="15" customHeight="1">
      <c r="A16" s="12">
        <v>13</v>
      </c>
      <c r="B16" s="26" t="s">
        <v>24</v>
      </c>
      <c r="C16" s="26" t="s">
        <v>53</v>
      </c>
      <c r="D16" s="26" t="s">
        <v>25</v>
      </c>
      <c r="E16" s="5" t="s">
        <v>80</v>
      </c>
      <c r="F16" s="2" t="s">
        <v>70</v>
      </c>
      <c r="G16" s="2" t="s">
        <v>7</v>
      </c>
      <c r="H16" s="2">
        <v>17</v>
      </c>
      <c r="I16" s="3">
        <f>VLOOKUP(F16,'[1]PARAS COMMERCIAL SMP'!$C$4:$D$109,2,FALSE)</f>
        <v>50</v>
      </c>
      <c r="J16" s="3">
        <f t="shared" si="0"/>
        <v>17</v>
      </c>
      <c r="K16" s="3">
        <f t="shared" si="1"/>
        <v>68</v>
      </c>
      <c r="L16" s="3">
        <v>20</v>
      </c>
      <c r="M16" s="3">
        <f t="shared" si="2"/>
        <v>955</v>
      </c>
    </row>
    <row r="17" spans="1:13" ht="15" customHeight="1">
      <c r="A17" s="12">
        <v>14</v>
      </c>
      <c r="B17" s="26" t="s">
        <v>24</v>
      </c>
      <c r="C17" s="26" t="s">
        <v>54</v>
      </c>
      <c r="D17" s="26" t="s">
        <v>26</v>
      </c>
      <c r="E17" s="5" t="s">
        <v>80</v>
      </c>
      <c r="F17" s="2" t="s">
        <v>67</v>
      </c>
      <c r="G17" s="2" t="s">
        <v>7</v>
      </c>
      <c r="H17" s="2">
        <v>6</v>
      </c>
      <c r="I17" s="3">
        <f>VLOOKUP(F17,'[1]PARAS COMMERCIAL SMP'!$C$4:$D$109,2,FALSE)</f>
        <v>27</v>
      </c>
      <c r="J17" s="3">
        <f t="shared" si="0"/>
        <v>6</v>
      </c>
      <c r="K17" s="3">
        <f t="shared" si="1"/>
        <v>24</v>
      </c>
      <c r="L17" s="3">
        <v>20</v>
      </c>
      <c r="M17" s="3">
        <f t="shared" si="2"/>
        <v>212</v>
      </c>
    </row>
    <row r="18" spans="1:13" ht="15" customHeight="1">
      <c r="A18" s="12">
        <v>15</v>
      </c>
      <c r="B18" s="26" t="s">
        <v>27</v>
      </c>
      <c r="C18" s="26" t="s">
        <v>55</v>
      </c>
      <c r="D18" s="26" t="s">
        <v>28</v>
      </c>
      <c r="E18" s="5" t="s">
        <v>80</v>
      </c>
      <c r="F18" s="2" t="s">
        <v>76</v>
      </c>
      <c r="G18" s="2" t="s">
        <v>7</v>
      </c>
      <c r="H18" s="2">
        <v>40</v>
      </c>
      <c r="I18" s="3">
        <f>VLOOKUP(F18,'[1]PARAS COMMERCIAL SMP'!$C$4:$D$109,2,FALSE)</f>
        <v>26</v>
      </c>
      <c r="J18" s="3">
        <f t="shared" si="0"/>
        <v>40</v>
      </c>
      <c r="K18" s="3">
        <f t="shared" si="1"/>
        <v>160</v>
      </c>
      <c r="L18" s="3">
        <v>20</v>
      </c>
      <c r="M18" s="3">
        <f t="shared" si="2"/>
        <v>1260</v>
      </c>
    </row>
    <row r="19" spans="1:13" ht="15" customHeight="1">
      <c r="A19" s="12">
        <v>16</v>
      </c>
      <c r="B19" s="26" t="s">
        <v>27</v>
      </c>
      <c r="C19" s="26" t="s">
        <v>56</v>
      </c>
      <c r="D19" s="26" t="s">
        <v>29</v>
      </c>
      <c r="E19" s="5" t="s">
        <v>80</v>
      </c>
      <c r="F19" s="2" t="s">
        <v>73</v>
      </c>
      <c r="G19" s="2" t="s">
        <v>7</v>
      </c>
      <c r="H19" s="2">
        <v>20</v>
      </c>
      <c r="I19" s="3">
        <f>VLOOKUP(F19,'[1]PARAS COMMERCIAL SMP'!$C$4:$D$109,2,FALSE)</f>
        <v>27</v>
      </c>
      <c r="J19" s="3">
        <f t="shared" si="0"/>
        <v>20</v>
      </c>
      <c r="K19" s="3">
        <f t="shared" si="1"/>
        <v>80</v>
      </c>
      <c r="L19" s="3">
        <v>20</v>
      </c>
      <c r="M19" s="3">
        <f t="shared" si="2"/>
        <v>660</v>
      </c>
    </row>
    <row r="20" spans="1:13" ht="15" customHeight="1">
      <c r="A20" s="12">
        <v>17</v>
      </c>
      <c r="B20" s="26" t="s">
        <v>30</v>
      </c>
      <c r="C20" s="26" t="s">
        <v>57</v>
      </c>
      <c r="D20" s="26" t="s">
        <v>31</v>
      </c>
      <c r="E20" s="5" t="s">
        <v>80</v>
      </c>
      <c r="F20" s="2" t="s">
        <v>77</v>
      </c>
      <c r="G20" s="2" t="s">
        <v>7</v>
      </c>
      <c r="H20" s="2">
        <v>60</v>
      </c>
      <c r="I20" s="3">
        <f>VLOOKUP(F20,'[1]PARAS COMMERCIAL SMP'!$C$4:$D$109,2,FALSE)</f>
        <v>26</v>
      </c>
      <c r="J20" s="3">
        <f t="shared" si="0"/>
        <v>60</v>
      </c>
      <c r="K20" s="3">
        <f t="shared" si="1"/>
        <v>240</v>
      </c>
      <c r="L20" s="3">
        <v>20</v>
      </c>
      <c r="M20" s="3">
        <f t="shared" si="2"/>
        <v>1880</v>
      </c>
    </row>
    <row r="21" spans="1:13" ht="15" customHeight="1">
      <c r="A21" s="12">
        <v>18</v>
      </c>
      <c r="B21" s="26" t="s">
        <v>32</v>
      </c>
      <c r="C21" s="26" t="s">
        <v>58</v>
      </c>
      <c r="D21" s="26" t="s">
        <v>33</v>
      </c>
      <c r="E21" s="5" t="s">
        <v>80</v>
      </c>
      <c r="F21" s="2" t="s">
        <v>78</v>
      </c>
      <c r="G21" s="2" t="s">
        <v>7</v>
      </c>
      <c r="H21" s="2">
        <v>33</v>
      </c>
      <c r="I21" s="3">
        <f>VLOOKUP(F21,'[1]PARAS COMMERCIAL SMP'!$C$4:$D$109,2,FALSE)</f>
        <v>78</v>
      </c>
      <c r="J21" s="3">
        <f t="shared" si="0"/>
        <v>33</v>
      </c>
      <c r="K21" s="3">
        <f t="shared" si="1"/>
        <v>132</v>
      </c>
      <c r="L21" s="3">
        <v>20</v>
      </c>
      <c r="M21" s="3">
        <f t="shared" si="2"/>
        <v>2759</v>
      </c>
    </row>
    <row r="22" spans="1:13" ht="15" customHeight="1">
      <c r="A22" s="12">
        <v>19</v>
      </c>
      <c r="B22" s="26" t="s">
        <v>32</v>
      </c>
      <c r="C22" s="26" t="s">
        <v>59</v>
      </c>
      <c r="D22" s="26" t="s">
        <v>34</v>
      </c>
      <c r="E22" s="5" t="s">
        <v>80</v>
      </c>
      <c r="F22" s="2" t="s">
        <v>75</v>
      </c>
      <c r="G22" s="2" t="s">
        <v>7</v>
      </c>
      <c r="H22" s="2">
        <v>102</v>
      </c>
      <c r="I22" s="3">
        <v>56</v>
      </c>
      <c r="J22" s="3">
        <f t="shared" si="0"/>
        <v>102</v>
      </c>
      <c r="K22" s="3">
        <f t="shared" si="1"/>
        <v>408</v>
      </c>
      <c r="L22" s="3">
        <v>20</v>
      </c>
      <c r="M22" s="3">
        <f t="shared" si="2"/>
        <v>6242</v>
      </c>
    </row>
    <row r="23" spans="1:13" ht="15" customHeight="1">
      <c r="A23" s="12">
        <v>20</v>
      </c>
      <c r="B23" s="26" t="s">
        <v>32</v>
      </c>
      <c r="C23" s="26" t="s">
        <v>60</v>
      </c>
      <c r="D23" s="26" t="s">
        <v>35</v>
      </c>
      <c r="E23" s="5" t="s">
        <v>80</v>
      </c>
      <c r="F23" s="2" t="s">
        <v>79</v>
      </c>
      <c r="G23" s="2" t="s">
        <v>7</v>
      </c>
      <c r="H23" s="2">
        <v>48</v>
      </c>
      <c r="I23" s="3">
        <f>VLOOKUP(F23,'[1]PARAS COMMERCIAL SMP'!$C$4:$D$109,2,FALSE)</f>
        <v>28</v>
      </c>
      <c r="J23" s="3">
        <f t="shared" si="0"/>
        <v>48</v>
      </c>
      <c r="K23" s="3">
        <f t="shared" si="1"/>
        <v>192</v>
      </c>
      <c r="L23" s="3">
        <v>20</v>
      </c>
      <c r="M23" s="3">
        <f t="shared" si="2"/>
        <v>1604</v>
      </c>
    </row>
    <row r="24" spans="1:13" ht="15" customHeight="1">
      <c r="A24" s="12">
        <v>21</v>
      </c>
      <c r="B24" s="26" t="s">
        <v>32</v>
      </c>
      <c r="C24" s="26" t="s">
        <v>61</v>
      </c>
      <c r="D24" s="26" t="s">
        <v>36</v>
      </c>
      <c r="E24" s="5" t="s">
        <v>80</v>
      </c>
      <c r="F24" s="2" t="s">
        <v>69</v>
      </c>
      <c r="G24" s="2" t="s">
        <v>7</v>
      </c>
      <c r="H24" s="2">
        <v>38</v>
      </c>
      <c r="I24" s="3">
        <f>VLOOKUP(F24,'[1]PARAS COMMERCIAL SMP'!$C$4:$D$109,2,FALSE)</f>
        <v>70</v>
      </c>
      <c r="J24" s="3">
        <f t="shared" si="0"/>
        <v>38</v>
      </c>
      <c r="K24" s="3">
        <f t="shared" si="1"/>
        <v>152</v>
      </c>
      <c r="L24" s="3">
        <v>20</v>
      </c>
      <c r="M24" s="3">
        <f t="shared" si="2"/>
        <v>2870</v>
      </c>
    </row>
    <row r="25" spans="1:13" ht="15" customHeight="1">
      <c r="A25" s="12">
        <v>22</v>
      </c>
      <c r="B25" s="26" t="s">
        <v>32</v>
      </c>
      <c r="C25" s="26" t="s">
        <v>62</v>
      </c>
      <c r="D25" s="26" t="s">
        <v>37</v>
      </c>
      <c r="E25" s="5" t="s">
        <v>80</v>
      </c>
      <c r="F25" s="2" t="s">
        <v>69</v>
      </c>
      <c r="G25" s="2" t="s">
        <v>7</v>
      </c>
      <c r="H25" s="2">
        <v>1</v>
      </c>
      <c r="I25" s="3">
        <f>VLOOKUP(F25,'[1]PARAS COMMERCIAL SMP'!$C$4:$D$109,2,FALSE)</f>
        <v>70</v>
      </c>
      <c r="J25" s="3">
        <f t="shared" si="0"/>
        <v>1</v>
      </c>
      <c r="K25" s="3">
        <f t="shared" si="1"/>
        <v>4</v>
      </c>
      <c r="L25" s="3">
        <v>20</v>
      </c>
      <c r="M25" s="3">
        <f t="shared" si="2"/>
        <v>95</v>
      </c>
    </row>
    <row r="26" spans="1:13" ht="15" customHeight="1">
      <c r="A26" s="25">
        <v>23</v>
      </c>
      <c r="B26" s="26" t="s">
        <v>32</v>
      </c>
      <c r="C26" s="26" t="s">
        <v>63</v>
      </c>
      <c r="D26" s="26" t="s">
        <v>38</v>
      </c>
      <c r="E26" s="5" t="s">
        <v>80</v>
      </c>
      <c r="F26" s="2" t="s">
        <v>76</v>
      </c>
      <c r="G26" s="2" t="s">
        <v>7</v>
      </c>
      <c r="H26" s="2">
        <v>10</v>
      </c>
      <c r="I26" s="3">
        <f>VLOOKUP(F26,'[1]PARAS COMMERCIAL SMP'!$C$4:$D$109,2,FALSE)</f>
        <v>26</v>
      </c>
      <c r="J26" s="3">
        <f t="shared" si="0"/>
        <v>10</v>
      </c>
      <c r="K26" s="3">
        <f t="shared" si="1"/>
        <v>40</v>
      </c>
      <c r="L26" s="3">
        <v>20</v>
      </c>
      <c r="M26" s="3">
        <f t="shared" si="2"/>
        <v>330</v>
      </c>
    </row>
    <row r="27" spans="1:13" ht="15" customHeight="1">
      <c r="A27" s="19" t="s">
        <v>90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8">
        <f>SUM(M4:M26)</f>
        <v>50552</v>
      </c>
    </row>
    <row r="28" spans="1:13" s="4" customFormat="1" ht="15" customHeight="1">
      <c r="A28" s="13" t="s">
        <v>39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</row>
    <row r="29" spans="1:13" s="4" customFormat="1" ht="15" customHeight="1">
      <c r="A29" s="13" t="s">
        <v>89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</row>
    <row r="30" spans="1:13" s="4" customFormat="1" ht="30" customHeight="1">
      <c r="A30" s="16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 s="4" customFormat="1">
      <c r="H31" s="9">
        <f>SUM(H4:H26)</f>
        <v>1180</v>
      </c>
    </row>
    <row r="32" spans="1:13" s="4" customFormat="1"/>
  </sheetData>
  <mergeCells count="80">
    <mergeCell ref="I1:M1"/>
    <mergeCell ref="I2:M2"/>
    <mergeCell ref="M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B15"/>
    <mergeCell ref="C15"/>
    <mergeCell ref="D15"/>
    <mergeCell ref="B14"/>
    <mergeCell ref="C14"/>
    <mergeCell ref="D14"/>
    <mergeCell ref="B17"/>
    <mergeCell ref="C17"/>
    <mergeCell ref="D17"/>
    <mergeCell ref="B16"/>
    <mergeCell ref="C16"/>
    <mergeCell ref="D16"/>
    <mergeCell ref="B19"/>
    <mergeCell ref="C19"/>
    <mergeCell ref="D19"/>
    <mergeCell ref="B18"/>
    <mergeCell ref="C18"/>
    <mergeCell ref="D18"/>
    <mergeCell ref="B21"/>
    <mergeCell ref="C21"/>
    <mergeCell ref="D21"/>
    <mergeCell ref="B20"/>
    <mergeCell ref="C20"/>
    <mergeCell ref="D20"/>
    <mergeCell ref="B23"/>
    <mergeCell ref="C23"/>
    <mergeCell ref="D23"/>
    <mergeCell ref="B22"/>
    <mergeCell ref="C22"/>
    <mergeCell ref="D22"/>
    <mergeCell ref="A29:M29"/>
    <mergeCell ref="A28:M28"/>
    <mergeCell ref="A30:M30"/>
    <mergeCell ref="A27:L27"/>
    <mergeCell ref="A1:H1"/>
    <mergeCell ref="A2:H2"/>
    <mergeCell ref="A26"/>
    <mergeCell ref="B26"/>
    <mergeCell ref="C26"/>
    <mergeCell ref="D26"/>
    <mergeCell ref="B25"/>
    <mergeCell ref="C25"/>
    <mergeCell ref="D25"/>
    <mergeCell ref="B24"/>
    <mergeCell ref="C24"/>
    <mergeCell ref="D24"/>
  </mergeCells>
  <conditionalFormatting sqref="C1:C27 C31:C1048576">
    <cfRule type="duplicateValues" dxfId="1" priority="1"/>
    <cfRule type="duplicateValues" dxfId="0" priority="2"/>
  </conditionalFormatting>
  <pageMargins left="0.19685039370078741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2024-11-13T14:55:57Z</cp:lastPrinted>
  <dcterms:created xsi:type="dcterms:W3CDTF">2024-11-11T05:25:25Z</dcterms:created>
  <dcterms:modified xsi:type="dcterms:W3CDTF">2024-11-13T15:11:48Z</dcterms:modified>
</cp:coreProperties>
</file>