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Invoice!$A$3:$M$21</definedName>
  </definedNames>
  <calcPr calcId="124519"/>
</workbook>
</file>

<file path=xl/calcChain.xml><?xml version="1.0" encoding="utf-8"?>
<calcChain xmlns="http://schemas.openxmlformats.org/spreadsheetml/2006/main">
  <c r="H22" i="1"/>
  <c r="M18"/>
  <c r="K5" l="1"/>
  <c r="K6"/>
  <c r="K7"/>
  <c r="K8"/>
  <c r="K9"/>
  <c r="K10"/>
  <c r="K11"/>
  <c r="K12"/>
  <c r="K13"/>
  <c r="K14"/>
  <c r="K15"/>
  <c r="K16"/>
  <c r="K17"/>
  <c r="K4"/>
  <c r="J11"/>
  <c r="M11" s="1"/>
  <c r="J12"/>
  <c r="J13"/>
  <c r="J14"/>
  <c r="J15"/>
  <c r="J16"/>
  <c r="J17"/>
  <c r="J5"/>
  <c r="J6"/>
  <c r="J7"/>
  <c r="J8"/>
  <c r="J9"/>
  <c r="J10"/>
  <c r="J4"/>
  <c r="I5"/>
  <c r="M5" s="1"/>
  <c r="I6"/>
  <c r="M6" s="1"/>
  <c r="I7"/>
  <c r="M7" s="1"/>
  <c r="M8"/>
  <c r="I9"/>
  <c r="M9" s="1"/>
  <c r="I10"/>
  <c r="M10" s="1"/>
  <c r="I12"/>
  <c r="M12" s="1"/>
  <c r="I13"/>
  <c r="M13" s="1"/>
  <c r="I14"/>
  <c r="M14" s="1"/>
  <c r="I15"/>
  <c r="M15" s="1"/>
  <c r="I16"/>
  <c r="M16" s="1"/>
  <c r="M17"/>
  <c r="I4"/>
  <c r="M4" s="1"/>
</calcChain>
</file>

<file path=xl/sharedStrings.xml><?xml version="1.0" encoding="utf-8"?>
<sst xmlns="http://schemas.openxmlformats.org/spreadsheetml/2006/main" count="104" uniqueCount="69">
  <si>
    <t>Invoice
PRAGATI LOGISTICS,SAMANTA SAHI KHUNTIA LANE,8984191006
GST :21AGHPB9356M1Z9</t>
  </si>
  <si>
    <t>DATE</t>
  </si>
  <si>
    <t>CASE</t>
  </si>
  <si>
    <t>RATE</t>
  </si>
  <si>
    <t>06/2/2025</t>
  </si>
  <si>
    <t>561</t>
  </si>
  <si>
    <t>GHEE</t>
  </si>
  <si>
    <t>07/2/2025</t>
  </si>
  <si>
    <t>567</t>
  </si>
  <si>
    <t>SMP</t>
  </si>
  <si>
    <t>566</t>
  </si>
  <si>
    <t>565</t>
  </si>
  <si>
    <t>18/2/2025</t>
  </si>
  <si>
    <t>584</t>
  </si>
  <si>
    <t>19/2/2025</t>
  </si>
  <si>
    <t>585</t>
  </si>
  <si>
    <t>26/2/2025</t>
  </si>
  <si>
    <t>593</t>
  </si>
  <si>
    <t>28/2/2025</t>
  </si>
  <si>
    <t>611</t>
  </si>
  <si>
    <t>596</t>
  </si>
  <si>
    <t>602</t>
  </si>
  <si>
    <t>603</t>
  </si>
  <si>
    <t>604</t>
  </si>
  <si>
    <t>605</t>
  </si>
  <si>
    <t>608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</si>
  <si>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</si>
  <si>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</si>
  <si>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</si>
  <si>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ROURKELA</t>
  </si>
  <si>
    <t>BERHAMPUR</t>
  </si>
  <si>
    <t>NABARANGPUR</t>
  </si>
  <si>
    <t>KEONJHAR</t>
  </si>
  <si>
    <t>JEYPORE</t>
  </si>
  <si>
    <t>KAMAKHYANAGAR</t>
  </si>
  <si>
    <t>KAKATPUR</t>
  </si>
  <si>
    <t>RAYAGADA</t>
  </si>
  <si>
    <t>TALCHER</t>
  </si>
  <si>
    <t>RANAPUR</t>
  </si>
  <si>
    <t>JAGATSINGHPUR</t>
  </si>
  <si>
    <t>CTC</t>
  </si>
  <si>
    <t>JA/25082</t>
  </si>
  <si>
    <t>JA/25185</t>
  </si>
  <si>
    <t>JA/25139</t>
  </si>
  <si>
    <t>JA/25213</t>
  </si>
  <si>
    <t>JA/26039</t>
  </si>
  <si>
    <t>JA/26030</t>
  </si>
  <si>
    <t>JA/26524</t>
  </si>
  <si>
    <t>JA/26977</t>
  </si>
  <si>
    <t>JA/26724</t>
  </si>
  <si>
    <t>JA/26725</t>
  </si>
  <si>
    <t>JA/26802</t>
  </si>
  <si>
    <t>JA/26839</t>
  </si>
  <si>
    <t>JA/26840</t>
  </si>
  <si>
    <t>JA/26880</t>
  </si>
  <si>
    <t>SL.</t>
  </si>
  <si>
    <t>LR NO.</t>
  </si>
  <si>
    <t>INV. NO.</t>
  </si>
  <si>
    <t>FROM</t>
  </si>
  <si>
    <t>DESTINATION</t>
  </si>
  <si>
    <t>HML</t>
  </si>
  <si>
    <t>DD.CH.</t>
  </si>
  <si>
    <t>LR CH.</t>
  </si>
  <si>
    <t>AMT.</t>
  </si>
  <si>
    <t>PRODUCT</t>
  </si>
  <si>
    <t xml:space="preserve">TO, 
PARAS COMMERCIAL CORPORATION
Address:OFF-FLAT NO D/4 2ND FLOOR,KHATAGADA SAHI,CUTTACK,7008368817
GST No:21AADFP9601M1Z8
</t>
  </si>
  <si>
    <t>BARAMBA</t>
  </si>
  <si>
    <t>(RUPEES THIRTY FOUR THOUSAND FIVE HUNDRED EIGHTY NINE ONLY)</t>
  </si>
  <si>
    <t>Bill Date:28/02/2025
Bill NO : 37014
TotalAmount: 32179.00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</si>
</sst>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8</xdr:col>
      <xdr:colOff>152400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456247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2" workbookViewId="0">
      <selection activeCell="P13" sqref="P1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8.85546875" style="1" bestFit="1" customWidth="1"/>
    <col min="4" max="4" width="7.7109375" style="1" bestFit="1" customWidth="1"/>
    <col min="5" max="5" width="5.7109375" style="1" bestFit="1" customWidth="1"/>
    <col min="6" max="6" width="17.85546875" style="1" bestFit="1" customWidth="1"/>
    <col min="7" max="7" width="8.425781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7.140625" style="1" bestFit="1" customWidth="1"/>
    <col min="12" max="12" width="6.42578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19" t="s">
        <v>0</v>
      </c>
      <c r="K1" s="20"/>
      <c r="L1" s="20"/>
      <c r="M1" s="21"/>
    </row>
    <row r="2" spans="1:13" ht="76.5" customHeight="1">
      <c r="A2" s="19" t="s">
        <v>65</v>
      </c>
      <c r="B2" s="20"/>
      <c r="C2" s="20"/>
      <c r="D2" s="20"/>
      <c r="E2" s="20"/>
      <c r="F2" s="20"/>
      <c r="G2" s="20"/>
      <c r="H2" s="20"/>
      <c r="I2" s="21"/>
      <c r="J2" s="19" t="s">
        <v>68</v>
      </c>
      <c r="K2" s="20"/>
      <c r="L2" s="20"/>
      <c r="M2" s="21"/>
    </row>
    <row r="3" spans="1:13" s="6" customFormat="1">
      <c r="A3" s="7" t="s">
        <v>55</v>
      </c>
      <c r="B3" s="7" t="s">
        <v>1</v>
      </c>
      <c r="C3" s="7" t="s">
        <v>56</v>
      </c>
      <c r="D3" s="11" t="s">
        <v>57</v>
      </c>
      <c r="E3" s="11" t="s">
        <v>58</v>
      </c>
      <c r="F3" s="7" t="s">
        <v>59</v>
      </c>
      <c r="G3" s="11" t="s">
        <v>64</v>
      </c>
      <c r="H3" s="7" t="s">
        <v>2</v>
      </c>
      <c r="I3" s="8" t="s">
        <v>3</v>
      </c>
      <c r="J3" s="8" t="s">
        <v>60</v>
      </c>
      <c r="K3" s="8" t="s">
        <v>61</v>
      </c>
      <c r="L3" s="8" t="s">
        <v>62</v>
      </c>
      <c r="M3" s="8" t="s">
        <v>63</v>
      </c>
    </row>
    <row r="4" spans="1:13">
      <c r="A4" s="2">
        <v>1</v>
      </c>
      <c r="B4" s="17" t="s">
        <v>4</v>
      </c>
      <c r="C4" s="17" t="s">
        <v>41</v>
      </c>
      <c r="D4" s="17" t="s">
        <v>5</v>
      </c>
      <c r="E4" s="18" t="s">
        <v>40</v>
      </c>
      <c r="F4" s="2" t="s">
        <v>29</v>
      </c>
      <c r="G4" s="2" t="s">
        <v>6</v>
      </c>
      <c r="H4" s="2">
        <v>15</v>
      </c>
      <c r="I4" s="3">
        <f>VLOOKUP(F4,'[1]PARAS COMMERCIAL SMP'!$C$4:$D$113,2,FALSE)</f>
        <v>48</v>
      </c>
      <c r="J4" s="3">
        <f>H4*1</f>
        <v>15</v>
      </c>
      <c r="K4" s="3">
        <f>H4*4</f>
        <v>60</v>
      </c>
      <c r="L4" s="3">
        <v>20</v>
      </c>
      <c r="M4" s="3">
        <f>H4*I4+J4+K4+L4</f>
        <v>815</v>
      </c>
    </row>
    <row r="5" spans="1:13">
      <c r="A5" s="2">
        <v>2</v>
      </c>
      <c r="B5" s="17" t="s">
        <v>7</v>
      </c>
      <c r="C5" s="17" t="s">
        <v>42</v>
      </c>
      <c r="D5" s="17" t="s">
        <v>8</v>
      </c>
      <c r="E5" s="5" t="s">
        <v>40</v>
      </c>
      <c r="F5" s="2" t="s">
        <v>30</v>
      </c>
      <c r="G5" s="2" t="s">
        <v>9</v>
      </c>
      <c r="H5" s="2">
        <v>28</v>
      </c>
      <c r="I5" s="3">
        <f>VLOOKUP(F5,'[1]PARAS COMMERCIAL SMP'!$C$4:$D$113,2,FALSE)</f>
        <v>27</v>
      </c>
      <c r="J5" s="3">
        <f t="shared" ref="J5:J17" si="0">H5*1</f>
        <v>28</v>
      </c>
      <c r="K5" s="3">
        <f t="shared" ref="K5:K17" si="1">H5*4</f>
        <v>112</v>
      </c>
      <c r="L5" s="3">
        <v>20</v>
      </c>
      <c r="M5" s="3">
        <f t="shared" ref="M5:M17" si="2">H5*I5+J5+K5+L5</f>
        <v>916</v>
      </c>
    </row>
    <row r="6" spans="1:13">
      <c r="A6" s="2">
        <v>3</v>
      </c>
      <c r="B6" s="17" t="s">
        <v>7</v>
      </c>
      <c r="C6" s="17" t="s">
        <v>43</v>
      </c>
      <c r="D6" s="17" t="s">
        <v>10</v>
      </c>
      <c r="E6" s="5" t="s">
        <v>40</v>
      </c>
      <c r="F6" s="2" t="s">
        <v>31</v>
      </c>
      <c r="G6" s="2" t="s">
        <v>9</v>
      </c>
      <c r="H6" s="2">
        <v>10</v>
      </c>
      <c r="I6" s="3">
        <f>VLOOKUP(F6,'[1]PARAS COMMERCIAL SMP'!$C$4:$D$113,2,FALSE)</f>
        <v>78</v>
      </c>
      <c r="J6" s="3">
        <f t="shared" si="0"/>
        <v>10</v>
      </c>
      <c r="K6" s="3">
        <f t="shared" si="1"/>
        <v>40</v>
      </c>
      <c r="L6" s="3">
        <v>20</v>
      </c>
      <c r="M6" s="3">
        <f t="shared" si="2"/>
        <v>850</v>
      </c>
    </row>
    <row r="7" spans="1:13">
      <c r="A7" s="2">
        <v>4</v>
      </c>
      <c r="B7" s="17" t="s">
        <v>7</v>
      </c>
      <c r="C7" s="17" t="s">
        <v>44</v>
      </c>
      <c r="D7" s="17" t="s">
        <v>11</v>
      </c>
      <c r="E7" s="5" t="s">
        <v>40</v>
      </c>
      <c r="F7" s="2" t="s">
        <v>32</v>
      </c>
      <c r="G7" s="2" t="s">
        <v>9</v>
      </c>
      <c r="H7" s="2">
        <v>51</v>
      </c>
      <c r="I7" s="3">
        <f>VLOOKUP(F7,'[1]PARAS COMMERCIAL SMP'!$C$4:$D$113,2,FALSE)</f>
        <v>50</v>
      </c>
      <c r="J7" s="3">
        <f t="shared" si="0"/>
        <v>51</v>
      </c>
      <c r="K7" s="3">
        <f t="shared" si="1"/>
        <v>204</v>
      </c>
      <c r="L7" s="3">
        <v>20</v>
      </c>
      <c r="M7" s="3">
        <f t="shared" si="2"/>
        <v>2825</v>
      </c>
    </row>
    <row r="8" spans="1:13">
      <c r="A8" s="2">
        <v>5</v>
      </c>
      <c r="B8" s="17" t="s">
        <v>12</v>
      </c>
      <c r="C8" s="17" t="s">
        <v>45</v>
      </c>
      <c r="D8" s="17" t="s">
        <v>13</v>
      </c>
      <c r="E8" s="5" t="s">
        <v>40</v>
      </c>
      <c r="F8" s="2" t="s">
        <v>33</v>
      </c>
      <c r="G8" s="2" t="s">
        <v>9</v>
      </c>
      <c r="H8" s="2">
        <v>111</v>
      </c>
      <c r="I8" s="3">
        <v>56</v>
      </c>
      <c r="J8" s="3">
        <f t="shared" si="0"/>
        <v>111</v>
      </c>
      <c r="K8" s="3">
        <f t="shared" si="1"/>
        <v>444</v>
      </c>
      <c r="L8" s="3">
        <v>20</v>
      </c>
      <c r="M8" s="3">
        <f t="shared" si="2"/>
        <v>6791</v>
      </c>
    </row>
    <row r="9" spans="1:13">
      <c r="A9" s="2">
        <v>6</v>
      </c>
      <c r="B9" s="17" t="s">
        <v>14</v>
      </c>
      <c r="C9" s="17" t="s">
        <v>46</v>
      </c>
      <c r="D9" s="17" t="s">
        <v>15</v>
      </c>
      <c r="E9" s="5" t="s">
        <v>40</v>
      </c>
      <c r="F9" s="2" t="s">
        <v>34</v>
      </c>
      <c r="G9" s="2" t="s">
        <v>9</v>
      </c>
      <c r="H9" s="2">
        <v>10</v>
      </c>
      <c r="I9" s="3">
        <f>VLOOKUP(F9,'[1]PARAS COMMERCIAL SMP'!$C$4:$D$113,2,FALSE)</f>
        <v>42</v>
      </c>
      <c r="J9" s="3">
        <f t="shared" si="0"/>
        <v>10</v>
      </c>
      <c r="K9" s="3">
        <f t="shared" si="1"/>
        <v>40</v>
      </c>
      <c r="L9" s="3">
        <v>20</v>
      </c>
      <c r="M9" s="3">
        <f t="shared" si="2"/>
        <v>490</v>
      </c>
    </row>
    <row r="10" spans="1:13">
      <c r="A10" s="2">
        <v>7</v>
      </c>
      <c r="B10" s="17" t="s">
        <v>16</v>
      </c>
      <c r="C10" s="17" t="s">
        <v>47</v>
      </c>
      <c r="D10" s="17" t="s">
        <v>17</v>
      </c>
      <c r="E10" s="5" t="s">
        <v>40</v>
      </c>
      <c r="F10" s="2" t="s">
        <v>35</v>
      </c>
      <c r="G10" s="2" t="s">
        <v>9</v>
      </c>
      <c r="H10" s="2">
        <v>11</v>
      </c>
      <c r="I10" s="3">
        <f>VLOOKUP(F10,'[1]PARAS COMMERCIAL SMP'!$C$4:$D$113,2,FALSE)</f>
        <v>30</v>
      </c>
      <c r="J10" s="3">
        <f t="shared" si="0"/>
        <v>11</v>
      </c>
      <c r="K10" s="3">
        <f t="shared" si="1"/>
        <v>44</v>
      </c>
      <c r="L10" s="3">
        <v>20</v>
      </c>
      <c r="M10" s="3">
        <f t="shared" si="2"/>
        <v>405</v>
      </c>
    </row>
    <row r="11" spans="1:13">
      <c r="A11" s="2">
        <v>8</v>
      </c>
      <c r="B11" s="17" t="s">
        <v>18</v>
      </c>
      <c r="C11" s="17" t="s">
        <v>48</v>
      </c>
      <c r="D11" s="17" t="s">
        <v>19</v>
      </c>
      <c r="E11" s="5" t="s">
        <v>40</v>
      </c>
      <c r="F11" s="5" t="s">
        <v>66</v>
      </c>
      <c r="G11" s="2" t="s">
        <v>9</v>
      </c>
      <c r="H11" s="2">
        <v>4</v>
      </c>
      <c r="I11" s="10">
        <v>36</v>
      </c>
      <c r="J11" s="3">
        <f>H11*1</f>
        <v>4</v>
      </c>
      <c r="K11" s="3">
        <f t="shared" si="1"/>
        <v>16</v>
      </c>
      <c r="L11" s="3">
        <v>20</v>
      </c>
      <c r="M11" s="3">
        <f t="shared" si="2"/>
        <v>184</v>
      </c>
    </row>
    <row r="12" spans="1:13">
      <c r="A12" s="2">
        <v>9</v>
      </c>
      <c r="B12" s="17" t="s">
        <v>18</v>
      </c>
      <c r="C12" s="17" t="s">
        <v>49</v>
      </c>
      <c r="D12" s="17" t="s">
        <v>20</v>
      </c>
      <c r="E12" s="5" t="s">
        <v>40</v>
      </c>
      <c r="F12" s="2" t="s">
        <v>31</v>
      </c>
      <c r="G12" s="2" t="s">
        <v>9</v>
      </c>
      <c r="H12" s="2">
        <v>37</v>
      </c>
      <c r="I12" s="3">
        <f>VLOOKUP(F12,'[1]PARAS COMMERCIAL SMP'!$C$4:$D$113,2,FALSE)</f>
        <v>78</v>
      </c>
      <c r="J12" s="3">
        <f t="shared" si="0"/>
        <v>37</v>
      </c>
      <c r="K12" s="3">
        <f t="shared" si="1"/>
        <v>148</v>
      </c>
      <c r="L12" s="3">
        <v>20</v>
      </c>
      <c r="M12" s="3">
        <f t="shared" si="2"/>
        <v>3091</v>
      </c>
    </row>
    <row r="13" spans="1:13">
      <c r="A13" s="2">
        <v>10</v>
      </c>
      <c r="B13" s="17" t="s">
        <v>18</v>
      </c>
      <c r="C13" s="17" t="s">
        <v>50</v>
      </c>
      <c r="D13" s="17" t="s">
        <v>21</v>
      </c>
      <c r="E13" s="5" t="s">
        <v>40</v>
      </c>
      <c r="F13" s="2" t="s">
        <v>36</v>
      </c>
      <c r="G13" s="2" t="s">
        <v>9</v>
      </c>
      <c r="H13" s="2">
        <v>48</v>
      </c>
      <c r="I13" s="3">
        <f>VLOOKUP(F13,'[1]PARAS COMMERCIAL SMP'!$C$4:$D$113,2,FALSE)</f>
        <v>54</v>
      </c>
      <c r="J13" s="3">
        <f t="shared" si="0"/>
        <v>48</v>
      </c>
      <c r="K13" s="3">
        <f t="shared" si="1"/>
        <v>192</v>
      </c>
      <c r="L13" s="3">
        <v>20</v>
      </c>
      <c r="M13" s="3">
        <f t="shared" si="2"/>
        <v>2852</v>
      </c>
    </row>
    <row r="14" spans="1:13">
      <c r="A14" s="2">
        <v>11</v>
      </c>
      <c r="B14" s="17" t="s">
        <v>18</v>
      </c>
      <c r="C14" s="17" t="s">
        <v>51</v>
      </c>
      <c r="D14" s="17" t="s">
        <v>22</v>
      </c>
      <c r="E14" s="5" t="s">
        <v>40</v>
      </c>
      <c r="F14" s="2" t="s">
        <v>37</v>
      </c>
      <c r="G14" s="2" t="s">
        <v>9</v>
      </c>
      <c r="H14" s="2">
        <v>50</v>
      </c>
      <c r="I14" s="3">
        <f>VLOOKUP(F14,'[1]PARAS COMMERCIAL SMP'!$C$4:$D$113,2,FALSE)</f>
        <v>26</v>
      </c>
      <c r="J14" s="3">
        <f t="shared" si="0"/>
        <v>50</v>
      </c>
      <c r="K14" s="3">
        <f t="shared" si="1"/>
        <v>200</v>
      </c>
      <c r="L14" s="3">
        <v>20</v>
      </c>
      <c r="M14" s="3">
        <f t="shared" si="2"/>
        <v>1570</v>
      </c>
    </row>
    <row r="15" spans="1:13">
      <c r="A15" s="2">
        <v>12</v>
      </c>
      <c r="B15" s="17" t="s">
        <v>18</v>
      </c>
      <c r="C15" s="17" t="s">
        <v>52</v>
      </c>
      <c r="D15" s="17" t="s">
        <v>23</v>
      </c>
      <c r="E15" s="5" t="s">
        <v>40</v>
      </c>
      <c r="F15" s="2" t="s">
        <v>38</v>
      </c>
      <c r="G15" s="2" t="s">
        <v>9</v>
      </c>
      <c r="H15" s="2">
        <v>50</v>
      </c>
      <c r="I15" s="3">
        <f>VLOOKUP(F15,'[1]PARAS COMMERCIAL SMP'!$C$4:$D$113,2,FALSE)</f>
        <v>32</v>
      </c>
      <c r="J15" s="3">
        <f t="shared" si="0"/>
        <v>50</v>
      </c>
      <c r="K15" s="3">
        <f t="shared" si="1"/>
        <v>200</v>
      </c>
      <c r="L15" s="3">
        <v>20</v>
      </c>
      <c r="M15" s="3">
        <f t="shared" si="2"/>
        <v>1870</v>
      </c>
    </row>
    <row r="16" spans="1:13">
      <c r="A16" s="2">
        <v>13</v>
      </c>
      <c r="B16" s="17" t="s">
        <v>18</v>
      </c>
      <c r="C16" s="17" t="s">
        <v>53</v>
      </c>
      <c r="D16" s="17" t="s">
        <v>24</v>
      </c>
      <c r="E16" s="5" t="s">
        <v>40</v>
      </c>
      <c r="F16" s="2" t="s">
        <v>39</v>
      </c>
      <c r="G16" s="2" t="s">
        <v>9</v>
      </c>
      <c r="H16" s="2">
        <v>50</v>
      </c>
      <c r="I16" s="3">
        <f>VLOOKUP(F16,'[1]PARAS COMMERCIAL SMP'!$C$4:$D$113,2,FALSE)</f>
        <v>26</v>
      </c>
      <c r="J16" s="3">
        <f t="shared" si="0"/>
        <v>50</v>
      </c>
      <c r="K16" s="3">
        <f t="shared" si="1"/>
        <v>200</v>
      </c>
      <c r="L16" s="3">
        <v>20</v>
      </c>
      <c r="M16" s="3">
        <f t="shared" si="2"/>
        <v>1570</v>
      </c>
    </row>
    <row r="17" spans="1:13">
      <c r="A17" s="17">
        <v>14</v>
      </c>
      <c r="B17" s="17" t="s">
        <v>18</v>
      </c>
      <c r="C17" s="17" t="s">
        <v>54</v>
      </c>
      <c r="D17" s="17" t="s">
        <v>25</v>
      </c>
      <c r="E17" s="5" t="s">
        <v>40</v>
      </c>
      <c r="F17" s="2" t="s">
        <v>33</v>
      </c>
      <c r="G17" s="2" t="s">
        <v>9</v>
      </c>
      <c r="H17" s="2">
        <v>130</v>
      </c>
      <c r="I17" s="3">
        <v>56</v>
      </c>
      <c r="J17" s="3">
        <f t="shared" si="0"/>
        <v>130</v>
      </c>
      <c r="K17" s="3">
        <f t="shared" si="1"/>
        <v>520</v>
      </c>
      <c r="L17" s="3">
        <v>20</v>
      </c>
      <c r="M17" s="3">
        <f t="shared" si="2"/>
        <v>7950</v>
      </c>
    </row>
    <row r="18" spans="1:13">
      <c r="A18" s="14" t="s">
        <v>67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/>
      <c r="M18" s="9">
        <f>SUM(M4:M17)</f>
        <v>32179</v>
      </c>
    </row>
    <row r="19" spans="1:13" s="4" customFormat="1">
      <c r="A19" s="12" t="s">
        <v>26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>
      <c r="A20" s="12" t="s">
        <v>27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30" customHeight="1">
      <c r="A21" s="13" t="s">
        <v>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>
      <c r="H22" s="22">
        <f>SUM(H4:H17)</f>
        <v>605</v>
      </c>
    </row>
    <row r="23" spans="1:13" s="4" customFormat="1"/>
  </sheetData>
  <mergeCells count="52">
    <mergeCell ref="B4"/>
    <mergeCell ref="C4"/>
    <mergeCell ref="D4"/>
    <mergeCell ref="E4"/>
    <mergeCell ref="J1:M1"/>
    <mergeCell ref="J2:M2"/>
    <mergeCell ref="A1:I1"/>
    <mergeCell ref="A2:I2"/>
    <mergeCell ref="B6"/>
    <mergeCell ref="C6"/>
    <mergeCell ref="D6"/>
    <mergeCell ref="B5"/>
    <mergeCell ref="C5"/>
    <mergeCell ref="D5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A19:M19"/>
    <mergeCell ref="A20:M20"/>
    <mergeCell ref="A21:M21"/>
    <mergeCell ref="A18:L18"/>
    <mergeCell ref="A17"/>
    <mergeCell ref="B17"/>
    <mergeCell ref="C17"/>
    <mergeCell ref="D17"/>
  </mergeCells>
  <conditionalFormatting sqref="C3">
    <cfRule type="duplicateValues" dxfId="1" priority="1"/>
    <cfRule type="duplicateValues" dxfId="0" priority="2"/>
  </conditionalFormatting>
  <pageMargins left="0.23622047244094491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2025-03-14T09:49:05Z</cp:lastPrinted>
  <dcterms:created xsi:type="dcterms:W3CDTF">2025-03-11T05:46:36Z</dcterms:created>
  <dcterms:modified xsi:type="dcterms:W3CDTF">2025-03-17T07:06:33Z</dcterms:modified>
</cp:coreProperties>
</file>