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4"/>
  <c r="H12"/>
  <c r="G12"/>
  <c r="J5"/>
  <c r="J6"/>
  <c r="J7"/>
  <c r="L7" s="1"/>
  <c r="J8"/>
  <c r="J4"/>
  <c r="I5"/>
  <c r="L5" s="1"/>
  <c r="I6"/>
  <c r="L6" s="1"/>
  <c r="I8"/>
  <c r="L8" s="1"/>
  <c r="I4"/>
</calcChain>
</file>

<file path=xl/sharedStrings.xml><?xml version="1.0" encoding="utf-8"?>
<sst xmlns="http://schemas.openxmlformats.org/spreadsheetml/2006/main" count="43" uniqueCount="36">
  <si>
    <t>13/6/2025</t>
  </si>
  <si>
    <t>35</t>
  </si>
  <si>
    <t>26/6/2025</t>
  </si>
  <si>
    <t>37</t>
  </si>
  <si>
    <t>38</t>
  </si>
  <si>
    <t>28/6/2025</t>
  </si>
  <si>
    <t>39</t>
  </si>
  <si>
    <t>40</t>
  </si>
  <si>
    <t>SL</t>
  </si>
  <si>
    <t>LR NO</t>
  </si>
  <si>
    <t>DARE</t>
  </si>
  <si>
    <t>INV NO</t>
  </si>
  <si>
    <t>FROM</t>
  </si>
  <si>
    <t>TO</t>
  </si>
  <si>
    <t>WEIGHT</t>
  </si>
  <si>
    <t>CASE</t>
  </si>
  <si>
    <t>JA/05172</t>
  </si>
  <si>
    <t>JA/05845</t>
  </si>
  <si>
    <t>JA/05854</t>
  </si>
  <si>
    <t>JA/06081</t>
  </si>
  <si>
    <t>JA/06239</t>
  </si>
  <si>
    <t>NAYAGARH</t>
  </si>
  <si>
    <t>BALASORE</t>
  </si>
  <si>
    <t>JAJPUR TOWN</t>
  </si>
  <si>
    <t>ADALKATA</t>
  </si>
  <si>
    <t>CTC</t>
  </si>
  <si>
    <t>RATE</t>
  </si>
  <si>
    <t>DD. CH.</t>
  </si>
  <si>
    <t>LR 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</si>
  <si>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</si>
  <si>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</si>
  <si>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</si>
  <si>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</si>
  <si>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</si>
  <si>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ONE THOUSAND SIX HUNDRED EIGHT ONLY)</t>
  </si>
  <si>
    <t>Bill Date : 30/06/2025
Bill NO : 9336
Total Amount: 1608.00               BILL TYPRE : TEA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</si>
</sst>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7192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  <row r="133">
          <cell r="C133" t="str">
            <v>ADAKATA</v>
          </cell>
          <cell r="D133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3"/>
      <c r="I1" s="14" t="s">
        <v>30</v>
      </c>
      <c r="J1" s="14"/>
      <c r="K1" s="14"/>
      <c r="L1" s="14"/>
    </row>
    <row r="2" spans="1:12" s="5" customFormat="1" ht="66" customHeight="1">
      <c r="A2" s="12" t="s">
        <v>31</v>
      </c>
      <c r="B2" s="13"/>
      <c r="C2" s="13"/>
      <c r="D2" s="13"/>
      <c r="E2" s="13"/>
      <c r="F2" s="13"/>
      <c r="G2" s="13"/>
      <c r="H2" s="13"/>
      <c r="I2" s="14" t="s">
        <v>35</v>
      </c>
      <c r="J2" s="14"/>
      <c r="K2" s="14"/>
      <c r="L2" s="14"/>
    </row>
    <row r="3" spans="1:12" s="1" customFormat="1">
      <c r="A3" s="3" t="s">
        <v>8</v>
      </c>
      <c r="B3" s="3" t="s">
        <v>10</v>
      </c>
      <c r="C3" s="3" t="s">
        <v>9</v>
      </c>
      <c r="D3" s="3" t="s">
        <v>11</v>
      </c>
      <c r="E3" s="3" t="s">
        <v>12</v>
      </c>
      <c r="F3" s="3" t="s">
        <v>13</v>
      </c>
      <c r="G3" s="3" t="s">
        <v>15</v>
      </c>
      <c r="H3" s="3" t="s">
        <v>14</v>
      </c>
      <c r="I3" s="4" t="s">
        <v>26</v>
      </c>
      <c r="J3" s="4" t="s">
        <v>27</v>
      </c>
      <c r="K3" s="4" t="s">
        <v>28</v>
      </c>
      <c r="L3" s="4" t="s">
        <v>29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2" t="s">
        <v>25</v>
      </c>
      <c r="F4" s="2" t="s">
        <v>22</v>
      </c>
      <c r="G4" s="2">
        <v>10</v>
      </c>
      <c r="H4" s="2">
        <v>195.52</v>
      </c>
      <c r="I4" s="8">
        <f>VLOOKUP(F4,'[1]PARAS COMMERCIAL TEA'!$C$4:$D$133,2,FALSE)</f>
        <v>1.57</v>
      </c>
      <c r="J4" s="8">
        <f>G4*4</f>
        <v>40</v>
      </c>
      <c r="K4" s="8">
        <v>20</v>
      </c>
      <c r="L4" s="8">
        <f>H4*I4+J4+K4</f>
        <v>366.96640000000002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2" t="s">
        <v>25</v>
      </c>
      <c r="F5" s="2" t="s">
        <v>23</v>
      </c>
      <c r="G5" s="2">
        <v>20</v>
      </c>
      <c r="H5" s="2">
        <v>300</v>
      </c>
      <c r="I5" s="8">
        <f>VLOOKUP(F5,'[1]PARAS COMMERCIAL TEA'!$C$4:$D$133,2,FALSE)</f>
        <v>1.4903999999999999</v>
      </c>
      <c r="J5" s="8">
        <f t="shared" ref="J5:J8" si="0">G5*4</f>
        <v>80</v>
      </c>
      <c r="K5" s="8">
        <v>20</v>
      </c>
      <c r="L5" s="8">
        <f t="shared" ref="L5:L8" si="1">H5*I5+J5+K5</f>
        <v>547.12</v>
      </c>
    </row>
    <row r="6" spans="1:12">
      <c r="A6" s="2">
        <v>3</v>
      </c>
      <c r="B6" s="2" t="s">
        <v>2</v>
      </c>
      <c r="C6" s="2" t="s">
        <v>18</v>
      </c>
      <c r="D6" s="2" t="s">
        <v>4</v>
      </c>
      <c r="E6" s="2" t="s">
        <v>25</v>
      </c>
      <c r="F6" s="2" t="s">
        <v>21</v>
      </c>
      <c r="G6" s="2">
        <v>16</v>
      </c>
      <c r="H6" s="2">
        <v>180</v>
      </c>
      <c r="I6" s="8">
        <f>VLOOKUP(F6,'[1]PARAS COMMERCIAL TEA'!$C$4:$D$133,2,FALSE)</f>
        <v>1.4903999999999999</v>
      </c>
      <c r="J6" s="8">
        <f t="shared" si="0"/>
        <v>64</v>
      </c>
      <c r="K6" s="8">
        <v>20</v>
      </c>
      <c r="L6" s="8">
        <f t="shared" si="1"/>
        <v>352.27199999999999</v>
      </c>
    </row>
    <row r="7" spans="1:12">
      <c r="A7" s="2">
        <v>4</v>
      </c>
      <c r="B7" s="2" t="s">
        <v>5</v>
      </c>
      <c r="C7" s="2" t="s">
        <v>19</v>
      </c>
      <c r="D7" s="2" t="s">
        <v>6</v>
      </c>
      <c r="E7" s="2" t="s">
        <v>25</v>
      </c>
      <c r="F7" s="2" t="s">
        <v>24</v>
      </c>
      <c r="G7" s="2">
        <v>5</v>
      </c>
      <c r="H7" s="2">
        <v>60</v>
      </c>
      <c r="I7" s="8">
        <v>2.5</v>
      </c>
      <c r="J7" s="8">
        <f t="shared" si="0"/>
        <v>20</v>
      </c>
      <c r="K7" s="8">
        <v>20</v>
      </c>
      <c r="L7" s="8">
        <f t="shared" si="1"/>
        <v>190</v>
      </c>
    </row>
    <row r="8" spans="1:12">
      <c r="A8" s="2">
        <v>5</v>
      </c>
      <c r="B8" s="2" t="s">
        <v>5</v>
      </c>
      <c r="C8" s="2" t="s">
        <v>20</v>
      </c>
      <c r="D8" s="2" t="s">
        <v>7</v>
      </c>
      <c r="E8" s="2" t="s">
        <v>25</v>
      </c>
      <c r="F8" s="2" t="s">
        <v>21</v>
      </c>
      <c r="G8" s="2">
        <v>6</v>
      </c>
      <c r="H8" s="2">
        <v>72</v>
      </c>
      <c r="I8" s="8">
        <f>VLOOKUP(F8,'[1]PARAS COMMERCIAL TEA'!$C$4:$D$133,2,FALSE)</f>
        <v>1.4903999999999999</v>
      </c>
      <c r="J8" s="8">
        <f t="shared" si="0"/>
        <v>24</v>
      </c>
      <c r="K8" s="8">
        <v>20</v>
      </c>
      <c r="L8" s="8">
        <f t="shared" si="1"/>
        <v>151.30879999999999</v>
      </c>
    </row>
    <row r="9" spans="1:12" s="7" customFormat="1">
      <c r="A9" s="15" t="s">
        <v>34</v>
      </c>
      <c r="B9" s="16"/>
      <c r="C9" s="16"/>
      <c r="D9" s="16"/>
      <c r="E9" s="16"/>
      <c r="F9" s="16"/>
      <c r="G9" s="16"/>
      <c r="H9" s="16"/>
      <c r="I9" s="17"/>
      <c r="J9" s="17"/>
      <c r="K9" s="18"/>
      <c r="L9" s="6">
        <f>ROUND(SUM(L4:L8),0)</f>
        <v>1608</v>
      </c>
    </row>
    <row r="10" spans="1:12" s="7" customFormat="1" ht="30" customHeight="1">
      <c r="A10" s="10" t="s">
        <v>33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  <c r="L10" s="11"/>
    </row>
    <row r="11" spans="1:12" s="7" customFormat="1" ht="30" customHeight="1">
      <c r="A11" s="10" t="s">
        <v>32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</row>
    <row r="12" spans="1:12">
      <c r="G12" s="9">
        <f>SUM(G4:G8)</f>
        <v>57</v>
      </c>
      <c r="H12" s="9">
        <f>SUM(H4:H8)</f>
        <v>807.52</v>
      </c>
    </row>
  </sheetData>
  <sortState ref="B2:I12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pageMargins left="0.3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2025-07-14T05:02:22Z</cp:lastPrinted>
  <dcterms:created xsi:type="dcterms:W3CDTF">2025-07-11T12:04:29Z</dcterms:created>
  <dcterms:modified xsi:type="dcterms:W3CDTF">2025-07-14T05:02:26Z</dcterms:modified>
</cp:coreProperties>
</file>