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8" i="1"/>
  <c r="H21"/>
  <c r="G21"/>
  <c r="J5" l="1"/>
  <c r="L5" s="1"/>
  <c r="J6"/>
  <c r="J7"/>
  <c r="J8"/>
  <c r="J9"/>
  <c r="J10"/>
  <c r="J11"/>
  <c r="J12"/>
  <c r="L12" s="1"/>
  <c r="J13"/>
  <c r="J14"/>
  <c r="J15"/>
  <c r="J16"/>
  <c r="J17"/>
  <c r="J4"/>
  <c r="I6"/>
  <c r="L6" s="1"/>
  <c r="I7"/>
  <c r="L7" s="1"/>
  <c r="I8"/>
  <c r="L8" s="1"/>
  <c r="I9"/>
  <c r="L9" s="1"/>
  <c r="I10"/>
  <c r="L10" s="1"/>
  <c r="I11"/>
  <c r="I13"/>
  <c r="L13" s="1"/>
  <c r="I14"/>
  <c r="L14" s="1"/>
  <c r="I15"/>
  <c r="L15" s="1"/>
  <c r="I16"/>
  <c r="L16" s="1"/>
  <c r="I17"/>
  <c r="L17" s="1"/>
  <c r="I4"/>
  <c r="L4" s="1"/>
  <c r="L11" l="1"/>
</calcChain>
</file>

<file path=xl/sharedStrings.xml><?xml version="1.0" encoding="utf-8"?>
<sst xmlns="http://schemas.openxmlformats.org/spreadsheetml/2006/main" count="103" uniqueCount="66">
  <si>
    <t>03/11/2025</t>
  </si>
  <si>
    <t>130</t>
  </si>
  <si>
    <t>TEA</t>
  </si>
  <si>
    <t>13/11/2025</t>
  </si>
  <si>
    <t>141</t>
  </si>
  <si>
    <t>140</t>
  </si>
  <si>
    <t>142</t>
  </si>
  <si>
    <t>14/11/2025</t>
  </si>
  <si>
    <t>144</t>
  </si>
  <si>
    <t>143</t>
  </si>
  <si>
    <t>06/11/2025</t>
  </si>
  <si>
    <t>273</t>
  </si>
  <si>
    <t>19/11/2025</t>
  </si>
  <si>
    <t>150</t>
  </si>
  <si>
    <t>149</t>
  </si>
  <si>
    <t>148</t>
  </si>
  <si>
    <t>151</t>
  </si>
  <si>
    <t>21/11/2025</t>
  </si>
  <si>
    <t>154</t>
  </si>
  <si>
    <t>29/11/2025</t>
  </si>
  <si>
    <t>156</t>
  </si>
  <si>
    <t>157</t>
  </si>
  <si>
    <t>JAJPUR TOWN</t>
  </si>
  <si>
    <t>BASUDEVPUR</t>
  </si>
  <si>
    <t>PURI</t>
  </si>
  <si>
    <t>NAYAGARH</t>
  </si>
  <si>
    <t>REMUNA</t>
  </si>
  <si>
    <t>CHANDBALI</t>
  </si>
  <si>
    <t>BANGRIPOSI</t>
  </si>
  <si>
    <t>KARANJIA</t>
  </si>
  <si>
    <t>CTC</t>
  </si>
  <si>
    <t>JA/13654</t>
  </si>
  <si>
    <t>JA/14150</t>
  </si>
  <si>
    <t>JA/14151</t>
  </si>
  <si>
    <t>JA/14152</t>
  </si>
  <si>
    <t>JA/14211</t>
  </si>
  <si>
    <t>JA/14212</t>
  </si>
  <si>
    <t>JA/14313</t>
  </si>
  <si>
    <t>JA/14493</t>
  </si>
  <si>
    <t>JA/14502</t>
  </si>
  <si>
    <t>JA/14503</t>
  </si>
  <si>
    <t>JA/14504</t>
  </si>
  <si>
    <t>JA/14599</t>
  </si>
  <si>
    <t>JA/15042</t>
  </si>
  <si>
    <t>JA/15116</t>
  </si>
  <si>
    <t>SL</t>
  </si>
  <si>
    <t>DATE</t>
  </si>
  <si>
    <t>LR NO</t>
  </si>
  <si>
    <t>INV NO</t>
  </si>
  <si>
    <t>FROM</t>
  </si>
  <si>
    <t>TO</t>
  </si>
  <si>
    <t>WEIGHT</t>
  </si>
  <si>
    <t>CASE</t>
  </si>
  <si>
    <t>PRODUCT</t>
  </si>
  <si>
    <t>RATE</t>
  </si>
  <si>
    <t>DD.CH.</t>
  </si>
  <si>
    <t>LR.CH.</t>
  </si>
  <si>
    <t>AMT.</t>
  </si>
  <si>
    <t>JASHIPUR</t>
  </si>
  <si>
    <t>INVOICE
PRAGATI LOGISTICS,SAMANTA SAHI KHUNTIA LANE,8984191006
GST No:21AGHPB9356M1Z9</t>
  </si>
  <si>
    <t xml:space="preserve">PARSVA CONSUMER PRODUCTS LLP
Address:JAGATPUR CUTTACK,7977373740
GST No:21AAZFP2937Q1ZD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</si>
  <si>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</si>
  <si>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</si>
  <si>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FOUR THUSAND ONE HUNDRED SEVENTY ONLY)</t>
  </si>
  <si>
    <t>Bill Date : 30/11/2025
Bill NO : 20739
Total Amount :  4170.00                                   BILL TYPRE : TEA</t>
  </si>
  <si>
    <t>ELEC. GOOD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</si>
</sst>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0" fillId="0" borderId="1" xfId="0" applyNumberFormat="1" applyBorder="1"/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2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8</xdr:col>
      <xdr:colOff>28575</xdr:colOff>
      <xdr:row>0</xdr:row>
      <xdr:rowOff>1028700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9909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  <row r="133">
          <cell r="C133" t="str">
            <v>ADAKATA</v>
          </cell>
          <cell r="D133">
            <v>2.5</v>
          </cell>
        </row>
        <row r="134">
          <cell r="C134" t="str">
            <v>MACHHIPADA</v>
          </cell>
          <cell r="D134">
            <v>1.7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  <col min="13" max="13" width="11.42578125" bestFit="1" customWidth="1"/>
  </cols>
  <sheetData>
    <row r="1" spans="1:13" s="8" customFormat="1" ht="90" customHeight="1">
      <c r="A1" s="17"/>
      <c r="B1" s="18"/>
      <c r="C1" s="18"/>
      <c r="D1" s="18"/>
      <c r="E1" s="18"/>
      <c r="F1" s="18"/>
      <c r="G1" s="18"/>
      <c r="H1" s="18"/>
      <c r="I1" s="18"/>
      <c r="J1" s="19" t="s">
        <v>59</v>
      </c>
      <c r="K1" s="19"/>
      <c r="L1" s="19"/>
      <c r="M1" s="19"/>
    </row>
    <row r="2" spans="1:13" s="8" customFormat="1" ht="66" customHeight="1">
      <c r="A2" s="17" t="s">
        <v>60</v>
      </c>
      <c r="B2" s="18"/>
      <c r="C2" s="18"/>
      <c r="D2" s="18"/>
      <c r="E2" s="18"/>
      <c r="F2" s="18"/>
      <c r="G2" s="18"/>
      <c r="H2" s="18"/>
      <c r="I2" s="18"/>
      <c r="J2" s="19" t="s">
        <v>64</v>
      </c>
      <c r="K2" s="19"/>
      <c r="L2" s="19"/>
      <c r="M2" s="19"/>
    </row>
    <row r="3" spans="1:13" s="1" customFormat="1">
      <c r="A3" s="3" t="s">
        <v>45</v>
      </c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52</v>
      </c>
      <c r="H3" s="3" t="s">
        <v>51</v>
      </c>
      <c r="I3" s="3" t="s">
        <v>54</v>
      </c>
      <c r="J3" s="3" t="s">
        <v>55</v>
      </c>
      <c r="K3" s="3" t="s">
        <v>56</v>
      </c>
      <c r="L3" s="3" t="s">
        <v>57</v>
      </c>
      <c r="M3" s="3" t="s">
        <v>53</v>
      </c>
    </row>
    <row r="4" spans="1:13">
      <c r="A4" s="2">
        <v>1</v>
      </c>
      <c r="B4" s="2" t="s">
        <v>0</v>
      </c>
      <c r="C4" s="2" t="s">
        <v>31</v>
      </c>
      <c r="D4" s="2" t="s">
        <v>1</v>
      </c>
      <c r="E4" s="2" t="s">
        <v>30</v>
      </c>
      <c r="F4" s="2" t="s">
        <v>22</v>
      </c>
      <c r="G4" s="2">
        <v>4</v>
      </c>
      <c r="H4" s="4">
        <v>62</v>
      </c>
      <c r="I4" s="5">
        <f>VLOOKUP(F4,'[1]PARAS COMMERCIAL TEA'!$C$4:$D$134,2,FALSE)</f>
        <v>1.4903999999999999</v>
      </c>
      <c r="J4" s="5">
        <f>G4*4</f>
        <v>16</v>
      </c>
      <c r="K4" s="5">
        <v>20</v>
      </c>
      <c r="L4" s="5">
        <f>H4*I4+J4+K4</f>
        <v>128.40479999999999</v>
      </c>
      <c r="M4" s="2" t="s">
        <v>2</v>
      </c>
    </row>
    <row r="5" spans="1:13">
      <c r="A5" s="2">
        <v>2</v>
      </c>
      <c r="B5" s="2" t="s">
        <v>10</v>
      </c>
      <c r="C5" s="2" t="s">
        <v>37</v>
      </c>
      <c r="D5" s="2" t="s">
        <v>11</v>
      </c>
      <c r="E5" s="2" t="s">
        <v>30</v>
      </c>
      <c r="F5" s="2" t="s">
        <v>25</v>
      </c>
      <c r="G5" s="2">
        <v>4</v>
      </c>
      <c r="H5" s="4"/>
      <c r="I5" s="5">
        <v>50</v>
      </c>
      <c r="J5" s="5">
        <f t="shared" ref="J5:J17" si="0">G5*4</f>
        <v>16</v>
      </c>
      <c r="K5" s="5">
        <v>20</v>
      </c>
      <c r="L5" s="5">
        <f>G5*I5+J5+K5</f>
        <v>236</v>
      </c>
      <c r="M5" s="6" t="s">
        <v>65</v>
      </c>
    </row>
    <row r="6" spans="1:13">
      <c r="A6" s="2">
        <v>3</v>
      </c>
      <c r="B6" s="2" t="s">
        <v>3</v>
      </c>
      <c r="C6" s="2" t="s">
        <v>32</v>
      </c>
      <c r="D6" s="2" t="s">
        <v>4</v>
      </c>
      <c r="E6" s="2" t="s">
        <v>30</v>
      </c>
      <c r="F6" s="2" t="s">
        <v>23</v>
      </c>
      <c r="G6" s="2">
        <v>10</v>
      </c>
      <c r="H6" s="4">
        <v>128</v>
      </c>
      <c r="I6" s="5">
        <f>VLOOKUP(F6,'[1]PARAS COMMERCIAL TEA'!$C$4:$D$134,2,FALSE)</f>
        <v>1.4903999999999999</v>
      </c>
      <c r="J6" s="5">
        <f t="shared" si="0"/>
        <v>40</v>
      </c>
      <c r="K6" s="5">
        <v>20</v>
      </c>
      <c r="L6" s="5">
        <f t="shared" ref="L6:L17" si="1">H6*I6+J6+K6</f>
        <v>250.77119999999999</v>
      </c>
      <c r="M6" s="2" t="s">
        <v>2</v>
      </c>
    </row>
    <row r="7" spans="1:13">
      <c r="A7" s="2">
        <v>4</v>
      </c>
      <c r="B7" s="2" t="s">
        <v>3</v>
      </c>
      <c r="C7" s="2" t="s">
        <v>33</v>
      </c>
      <c r="D7" s="2" t="s">
        <v>5</v>
      </c>
      <c r="E7" s="2" t="s">
        <v>30</v>
      </c>
      <c r="F7" s="2" t="s">
        <v>22</v>
      </c>
      <c r="G7" s="2">
        <v>16</v>
      </c>
      <c r="H7" s="4">
        <v>173.52</v>
      </c>
      <c r="I7" s="5">
        <f>VLOOKUP(F7,'[1]PARAS COMMERCIAL TEA'!$C$4:$D$134,2,FALSE)</f>
        <v>1.4903999999999999</v>
      </c>
      <c r="J7" s="5">
        <f t="shared" si="0"/>
        <v>64</v>
      </c>
      <c r="K7" s="5">
        <v>20</v>
      </c>
      <c r="L7" s="5">
        <f t="shared" si="1"/>
        <v>342.61420800000002</v>
      </c>
      <c r="M7" s="2" t="s">
        <v>2</v>
      </c>
    </row>
    <row r="8" spans="1:13">
      <c r="A8" s="2">
        <v>5</v>
      </c>
      <c r="B8" s="2" t="s">
        <v>3</v>
      </c>
      <c r="C8" s="2" t="s">
        <v>34</v>
      </c>
      <c r="D8" s="2" t="s">
        <v>6</v>
      </c>
      <c r="E8" s="2" t="s">
        <v>30</v>
      </c>
      <c r="F8" s="2" t="s">
        <v>24</v>
      </c>
      <c r="G8" s="2">
        <v>7</v>
      </c>
      <c r="H8" s="4">
        <v>70</v>
      </c>
      <c r="I8" s="5">
        <f>VLOOKUP(F8,'[1]PARAS COMMERCIAL TEA'!$C$4:$D$134,2,FALSE)</f>
        <v>1.4903999999999999</v>
      </c>
      <c r="J8" s="5">
        <f t="shared" si="0"/>
        <v>28</v>
      </c>
      <c r="K8" s="5">
        <v>20</v>
      </c>
      <c r="L8" s="5">
        <f t="shared" si="1"/>
        <v>152.328</v>
      </c>
      <c r="M8" s="2" t="s">
        <v>2</v>
      </c>
    </row>
    <row r="9" spans="1:13">
      <c r="A9" s="2">
        <v>6</v>
      </c>
      <c r="B9" s="2" t="s">
        <v>7</v>
      </c>
      <c r="C9" s="2" t="s">
        <v>35</v>
      </c>
      <c r="D9" s="2" t="s">
        <v>8</v>
      </c>
      <c r="E9" s="2" t="s">
        <v>30</v>
      </c>
      <c r="F9" s="2" t="s">
        <v>24</v>
      </c>
      <c r="G9" s="2">
        <v>16</v>
      </c>
      <c r="H9" s="4">
        <v>186</v>
      </c>
      <c r="I9" s="5">
        <f>VLOOKUP(F9,'[1]PARAS COMMERCIAL TEA'!$C$4:$D$134,2,FALSE)</f>
        <v>1.4903999999999999</v>
      </c>
      <c r="J9" s="5">
        <f t="shared" si="0"/>
        <v>64</v>
      </c>
      <c r="K9" s="5">
        <v>20</v>
      </c>
      <c r="L9" s="5">
        <f t="shared" si="1"/>
        <v>361.21440000000001</v>
      </c>
      <c r="M9" s="2" t="s">
        <v>2</v>
      </c>
    </row>
    <row r="10" spans="1:13">
      <c r="A10" s="2">
        <v>7</v>
      </c>
      <c r="B10" s="2" t="s">
        <v>7</v>
      </c>
      <c r="C10" s="2" t="s">
        <v>36</v>
      </c>
      <c r="D10" s="2" t="s">
        <v>9</v>
      </c>
      <c r="E10" s="2" t="s">
        <v>30</v>
      </c>
      <c r="F10" s="2" t="s">
        <v>25</v>
      </c>
      <c r="G10" s="2">
        <v>20</v>
      </c>
      <c r="H10" s="4">
        <v>270</v>
      </c>
      <c r="I10" s="5">
        <f>VLOOKUP(F10,'[1]PARAS COMMERCIAL TEA'!$C$4:$D$134,2,FALSE)</f>
        <v>1.4903999999999999</v>
      </c>
      <c r="J10" s="5">
        <f t="shared" si="0"/>
        <v>80</v>
      </c>
      <c r="K10" s="5">
        <v>20</v>
      </c>
      <c r="L10" s="5">
        <f t="shared" si="1"/>
        <v>502.40799999999996</v>
      </c>
      <c r="M10" s="2" t="s">
        <v>2</v>
      </c>
    </row>
    <row r="11" spans="1:13">
      <c r="A11" s="2">
        <v>8</v>
      </c>
      <c r="B11" s="2" t="s">
        <v>12</v>
      </c>
      <c r="C11" s="2" t="s">
        <v>38</v>
      </c>
      <c r="D11" s="2" t="s">
        <v>13</v>
      </c>
      <c r="E11" s="2" t="s">
        <v>30</v>
      </c>
      <c r="F11" s="2" t="s">
        <v>24</v>
      </c>
      <c r="G11" s="2">
        <v>14</v>
      </c>
      <c r="H11" s="4">
        <v>120</v>
      </c>
      <c r="I11" s="5">
        <f>VLOOKUP(F11,'[1]PARAS COMMERCIAL TEA'!$C$4:$D$134,2,FALSE)</f>
        <v>1.4903999999999999</v>
      </c>
      <c r="J11" s="5">
        <f t="shared" si="0"/>
        <v>56</v>
      </c>
      <c r="K11" s="5">
        <v>20</v>
      </c>
      <c r="L11" s="5">
        <f t="shared" si="1"/>
        <v>254.84799999999998</v>
      </c>
      <c r="M11" s="2" t="s">
        <v>2</v>
      </c>
    </row>
    <row r="12" spans="1:13">
      <c r="A12" s="2">
        <v>9</v>
      </c>
      <c r="B12" s="2" t="s">
        <v>12</v>
      </c>
      <c r="C12" s="2" t="s">
        <v>39</v>
      </c>
      <c r="D12" s="2" t="s">
        <v>14</v>
      </c>
      <c r="E12" s="2" t="s">
        <v>30</v>
      </c>
      <c r="F12" s="2" t="s">
        <v>26</v>
      </c>
      <c r="G12" s="2">
        <v>8</v>
      </c>
      <c r="H12" s="4">
        <v>122</v>
      </c>
      <c r="I12" s="5">
        <v>1.7</v>
      </c>
      <c r="J12" s="5">
        <f t="shared" si="0"/>
        <v>32</v>
      </c>
      <c r="K12" s="5">
        <v>20</v>
      </c>
      <c r="L12" s="5">
        <f t="shared" si="1"/>
        <v>259.39999999999998</v>
      </c>
      <c r="M12" s="2" t="s">
        <v>2</v>
      </c>
    </row>
    <row r="13" spans="1:13">
      <c r="A13" s="2">
        <v>10</v>
      </c>
      <c r="B13" s="2" t="s">
        <v>12</v>
      </c>
      <c r="C13" s="2" t="s">
        <v>40</v>
      </c>
      <c r="D13" s="2" t="s">
        <v>15</v>
      </c>
      <c r="E13" s="2" t="s">
        <v>30</v>
      </c>
      <c r="F13" s="2" t="s">
        <v>27</v>
      </c>
      <c r="G13" s="2">
        <v>20</v>
      </c>
      <c r="H13" s="4">
        <v>270</v>
      </c>
      <c r="I13" s="5">
        <f>VLOOKUP(F13,'[1]PARAS COMMERCIAL TEA'!$C$4:$D$134,2,FALSE)</f>
        <v>1.29</v>
      </c>
      <c r="J13" s="5">
        <f t="shared" si="0"/>
        <v>80</v>
      </c>
      <c r="K13" s="5">
        <v>20</v>
      </c>
      <c r="L13" s="5">
        <f t="shared" si="1"/>
        <v>448.3</v>
      </c>
      <c r="M13" s="2" t="s">
        <v>2</v>
      </c>
    </row>
    <row r="14" spans="1:13">
      <c r="A14" s="2">
        <v>11</v>
      </c>
      <c r="B14" s="2" t="s">
        <v>12</v>
      </c>
      <c r="C14" s="2" t="s">
        <v>41</v>
      </c>
      <c r="D14" s="2" t="s">
        <v>16</v>
      </c>
      <c r="E14" s="2" t="s">
        <v>30</v>
      </c>
      <c r="F14" s="6" t="s">
        <v>58</v>
      </c>
      <c r="G14" s="2">
        <v>5</v>
      </c>
      <c r="H14" s="4">
        <v>76</v>
      </c>
      <c r="I14" s="5">
        <f>VLOOKUP(F14,'[1]PARAS COMMERCIAL TEA'!$C$4:$D$134,2,FALSE)</f>
        <v>2.97</v>
      </c>
      <c r="J14" s="5">
        <f t="shared" si="0"/>
        <v>20</v>
      </c>
      <c r="K14" s="5">
        <v>20</v>
      </c>
      <c r="L14" s="5">
        <f t="shared" si="1"/>
        <v>265.72000000000003</v>
      </c>
      <c r="M14" s="2" t="s">
        <v>2</v>
      </c>
    </row>
    <row r="15" spans="1:13">
      <c r="A15" s="2">
        <v>12</v>
      </c>
      <c r="B15" s="2" t="s">
        <v>17</v>
      </c>
      <c r="C15" s="2" t="s">
        <v>42</v>
      </c>
      <c r="D15" s="2" t="s">
        <v>18</v>
      </c>
      <c r="E15" s="2" t="s">
        <v>30</v>
      </c>
      <c r="F15" s="2" t="s">
        <v>28</v>
      </c>
      <c r="G15" s="2">
        <v>7</v>
      </c>
      <c r="H15" s="4">
        <v>61.04</v>
      </c>
      <c r="I15" s="5">
        <f>VLOOKUP(F15,'[1]PARAS COMMERCIAL TEA'!$C$4:$D$134,2,FALSE)</f>
        <v>3.56</v>
      </c>
      <c r="J15" s="5">
        <f t="shared" si="0"/>
        <v>28</v>
      </c>
      <c r="K15" s="5">
        <v>20</v>
      </c>
      <c r="L15" s="5">
        <f t="shared" si="1"/>
        <v>265.30240000000003</v>
      </c>
      <c r="M15" s="2" t="s">
        <v>2</v>
      </c>
    </row>
    <row r="16" spans="1:13">
      <c r="A16" s="2">
        <v>13</v>
      </c>
      <c r="B16" s="2" t="s">
        <v>19</v>
      </c>
      <c r="C16" s="2" t="s">
        <v>43</v>
      </c>
      <c r="D16" s="2" t="s">
        <v>20</v>
      </c>
      <c r="E16" s="2" t="s">
        <v>30</v>
      </c>
      <c r="F16" s="2" t="s">
        <v>22</v>
      </c>
      <c r="G16" s="2">
        <v>22</v>
      </c>
      <c r="H16" s="4">
        <v>273.52</v>
      </c>
      <c r="I16" s="5">
        <f>VLOOKUP(F16,'[1]PARAS COMMERCIAL TEA'!$C$4:$D$134,2,FALSE)</f>
        <v>1.4903999999999999</v>
      </c>
      <c r="J16" s="5">
        <f t="shared" si="0"/>
        <v>88</v>
      </c>
      <c r="K16" s="5">
        <v>20</v>
      </c>
      <c r="L16" s="5">
        <f t="shared" si="1"/>
        <v>515.65420799999993</v>
      </c>
      <c r="M16" s="2" t="s">
        <v>2</v>
      </c>
    </row>
    <row r="17" spans="1:13">
      <c r="A17" s="2">
        <v>14</v>
      </c>
      <c r="B17" s="2" t="s">
        <v>19</v>
      </c>
      <c r="C17" s="2" t="s">
        <v>44</v>
      </c>
      <c r="D17" s="2" t="s">
        <v>21</v>
      </c>
      <c r="E17" s="2" t="s">
        <v>30</v>
      </c>
      <c r="F17" s="2" t="s">
        <v>29</v>
      </c>
      <c r="G17" s="2">
        <v>6</v>
      </c>
      <c r="H17" s="4">
        <v>55.52</v>
      </c>
      <c r="I17" s="5">
        <f>VLOOKUP(F17,'[1]PARAS COMMERCIAL TEA'!$C$4:$D$134,2,FALSE)</f>
        <v>2.5703999999999998</v>
      </c>
      <c r="J17" s="5">
        <f t="shared" si="0"/>
        <v>24</v>
      </c>
      <c r="K17" s="5">
        <v>20</v>
      </c>
      <c r="L17" s="5">
        <f t="shared" si="1"/>
        <v>186.708608</v>
      </c>
      <c r="M17" s="2" t="s">
        <v>2</v>
      </c>
    </row>
    <row r="18" spans="1:13" s="10" customFormat="1" ht="15" customHeight="1">
      <c r="A18" s="15" t="s">
        <v>63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2">
        <f>ROUND(SUM(L4:L17),0)</f>
        <v>4170</v>
      </c>
      <c r="M18" s="9"/>
    </row>
    <row r="19" spans="1:13" s="10" customFormat="1" ht="30" customHeight="1">
      <c r="A19" s="13" t="s">
        <v>61</v>
      </c>
      <c r="B19" s="13"/>
      <c r="C19" s="13"/>
      <c r="D19" s="13"/>
      <c r="E19" s="13"/>
      <c r="F19" s="13"/>
      <c r="G19" s="13"/>
      <c r="H19" s="13"/>
      <c r="I19" s="13"/>
      <c r="J19" s="14"/>
      <c r="K19" s="14"/>
      <c r="L19" s="14"/>
      <c r="M19" s="14"/>
    </row>
    <row r="20" spans="1:13" s="10" customFormat="1" ht="30" customHeight="1">
      <c r="A20" s="13" t="s">
        <v>62</v>
      </c>
      <c r="B20" s="13"/>
      <c r="C20" s="13"/>
      <c r="D20" s="13"/>
      <c r="E20" s="13"/>
      <c r="F20" s="13"/>
      <c r="G20" s="13"/>
      <c r="H20" s="13"/>
      <c r="I20" s="13"/>
      <c r="J20" s="14"/>
      <c r="K20" s="14"/>
      <c r="L20" s="14"/>
      <c r="M20" s="14"/>
    </row>
    <row r="21" spans="1:13">
      <c r="G21" s="11">
        <f>SUM(G4:G17)</f>
        <v>159</v>
      </c>
      <c r="H21" s="11">
        <f>SUM(H4:H17)</f>
        <v>1867.6</v>
      </c>
    </row>
    <row r="22" spans="1:13">
      <c r="L22" s="7"/>
    </row>
  </sheetData>
  <sortState ref="B2:I15">
    <sortCondition ref="B1"/>
  </sortState>
  <mergeCells count="7">
    <mergeCell ref="A19:M19"/>
    <mergeCell ref="A20:M20"/>
    <mergeCell ref="A18:K18"/>
    <mergeCell ref="A1:I1"/>
    <mergeCell ref="J1:M1"/>
    <mergeCell ref="A2:I2"/>
    <mergeCell ref="J2:M2"/>
  </mergeCells>
  <pageMargins left="0.28000000000000003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2025-12-15T07:17:31Z</cp:lastPrinted>
  <dcterms:created xsi:type="dcterms:W3CDTF">2025-12-12T05:39:16Z</dcterms:created>
  <dcterms:modified xsi:type="dcterms:W3CDTF">2025-12-15T09:59:09Z</dcterms:modified>
</cp:coreProperties>
</file>