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40" windowHeight="117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Invoice!$A$3:$O$84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L85" i="1" l="1"/>
  <c r="I85" i="1"/>
  <c r="H85" i="1"/>
  <c r="G85" i="1"/>
  <c r="M82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6" i="1"/>
  <c r="A5" i="1"/>
  <c r="L5" i="1" l="1"/>
  <c r="L6" i="1"/>
  <c r="L7" i="1"/>
  <c r="M7" i="1" s="1"/>
  <c r="L8" i="1"/>
  <c r="L9" i="1"/>
  <c r="L10" i="1"/>
  <c r="L11" i="1"/>
  <c r="M11" i="1" s="1"/>
  <c r="L12" i="1"/>
  <c r="L13" i="1"/>
  <c r="L14" i="1"/>
  <c r="L15" i="1"/>
  <c r="L16" i="1"/>
  <c r="L18" i="1"/>
  <c r="L17" i="1"/>
  <c r="M17" i="1" s="1"/>
  <c r="L20" i="1"/>
  <c r="L25" i="1"/>
  <c r="L26" i="1"/>
  <c r="L23" i="1"/>
  <c r="L24" i="1"/>
  <c r="M24" i="1" s="1"/>
  <c r="L22" i="1"/>
  <c r="L27" i="1"/>
  <c r="L28" i="1"/>
  <c r="L29" i="1"/>
  <c r="L30" i="1"/>
  <c r="L31" i="1"/>
  <c r="L34" i="1"/>
  <c r="L37" i="1"/>
  <c r="L35" i="1"/>
  <c r="L33" i="1"/>
  <c r="L36" i="1"/>
  <c r="L32" i="1"/>
  <c r="L38" i="1"/>
  <c r="L42" i="1"/>
  <c r="L43" i="1"/>
  <c r="L40" i="1"/>
  <c r="M40" i="1" s="1"/>
  <c r="L41" i="1"/>
  <c r="L39" i="1"/>
  <c r="L44" i="1"/>
  <c r="L45" i="1"/>
  <c r="L46" i="1"/>
  <c r="L47" i="1"/>
  <c r="L48" i="1"/>
  <c r="L49" i="1"/>
  <c r="M49" i="1" s="1"/>
  <c r="L50" i="1"/>
  <c r="L51" i="1"/>
  <c r="L52" i="1"/>
  <c r="L53" i="1"/>
  <c r="L54" i="1"/>
  <c r="L55" i="1"/>
  <c r="L56" i="1"/>
  <c r="M56" i="1" s="1"/>
  <c r="L57" i="1"/>
  <c r="L58" i="1"/>
  <c r="L59" i="1"/>
  <c r="L60" i="1"/>
  <c r="L61" i="1"/>
  <c r="L62" i="1"/>
  <c r="M62" i="1" s="1"/>
  <c r="L63" i="1"/>
  <c r="L64" i="1"/>
  <c r="L67" i="1"/>
  <c r="L65" i="1"/>
  <c r="M65" i="1" s="1"/>
  <c r="L68" i="1"/>
  <c r="L66" i="1"/>
  <c r="L69" i="1"/>
  <c r="L70" i="1"/>
  <c r="M70" i="1" s="1"/>
  <c r="L71" i="1"/>
  <c r="L72" i="1"/>
  <c r="L73" i="1"/>
  <c r="L74" i="1"/>
  <c r="L75" i="1"/>
  <c r="L76" i="1"/>
  <c r="L77" i="1"/>
  <c r="L78" i="1"/>
  <c r="L79" i="1"/>
  <c r="L80" i="1"/>
  <c r="L81" i="1"/>
  <c r="L19" i="1"/>
  <c r="L21" i="1"/>
  <c r="I21" i="1"/>
  <c r="I19" i="1"/>
  <c r="I81" i="1"/>
  <c r="I80" i="1"/>
  <c r="I79" i="1"/>
  <c r="I78" i="1"/>
  <c r="I77" i="1"/>
  <c r="I76" i="1"/>
  <c r="I75" i="1"/>
  <c r="I74" i="1"/>
  <c r="I73" i="1"/>
  <c r="I72" i="1"/>
  <c r="I71" i="1"/>
  <c r="I69" i="1"/>
  <c r="M69" i="1" s="1"/>
  <c r="I66" i="1"/>
  <c r="M66" i="1" s="1"/>
  <c r="I68" i="1"/>
  <c r="M68" i="1" s="1"/>
  <c r="I67" i="1"/>
  <c r="M67" i="1" s="1"/>
  <c r="I64" i="1"/>
  <c r="I63" i="1"/>
  <c r="M63" i="1" s="1"/>
  <c r="I61" i="1"/>
  <c r="M61" i="1" s="1"/>
  <c r="I60" i="1"/>
  <c r="M60" i="1" s="1"/>
  <c r="I59" i="1"/>
  <c r="M59" i="1" s="1"/>
  <c r="I58" i="1"/>
  <c r="M58" i="1" s="1"/>
  <c r="I57" i="1"/>
  <c r="M57" i="1" s="1"/>
  <c r="I55" i="1"/>
  <c r="M55" i="1" s="1"/>
  <c r="I54" i="1"/>
  <c r="I53" i="1"/>
  <c r="M53" i="1" s="1"/>
  <c r="I52" i="1"/>
  <c r="I51" i="1"/>
  <c r="M51" i="1" s="1"/>
  <c r="I50" i="1"/>
  <c r="I48" i="1"/>
  <c r="M48" i="1" s="1"/>
  <c r="I47" i="1"/>
  <c r="M47" i="1" s="1"/>
  <c r="I46" i="1"/>
  <c r="M46" i="1" s="1"/>
  <c r="I45" i="1"/>
  <c r="M45" i="1" s="1"/>
  <c r="I44" i="1"/>
  <c r="M44" i="1" s="1"/>
  <c r="I39" i="1"/>
  <c r="M39" i="1" s="1"/>
  <c r="I41" i="1"/>
  <c r="M41" i="1" s="1"/>
  <c r="I43" i="1"/>
  <c r="I42" i="1"/>
  <c r="M42" i="1" s="1"/>
  <c r="I38" i="1"/>
  <c r="I32" i="1"/>
  <c r="M32" i="1" s="1"/>
  <c r="I36" i="1"/>
  <c r="I33" i="1"/>
  <c r="M33" i="1" s="1"/>
  <c r="I35" i="1"/>
  <c r="I37" i="1"/>
  <c r="M37" i="1" s="1"/>
  <c r="I34" i="1"/>
  <c r="I31" i="1"/>
  <c r="M31" i="1" s="1"/>
  <c r="I30" i="1"/>
  <c r="I29" i="1"/>
  <c r="M29" i="1" s="1"/>
  <c r="I28" i="1"/>
  <c r="I27" i="1"/>
  <c r="M27" i="1" s="1"/>
  <c r="I22" i="1"/>
  <c r="I23" i="1"/>
  <c r="M23" i="1" s="1"/>
  <c r="I26" i="1"/>
  <c r="M26" i="1" s="1"/>
  <c r="I25" i="1"/>
  <c r="M25" i="1" s="1"/>
  <c r="I20" i="1"/>
  <c r="M20" i="1" s="1"/>
  <c r="I18" i="1"/>
  <c r="M18" i="1" s="1"/>
  <c r="I16" i="1"/>
  <c r="I15" i="1"/>
  <c r="M15" i="1" s="1"/>
  <c r="I14" i="1"/>
  <c r="I13" i="1"/>
  <c r="M13" i="1" s="1"/>
  <c r="I12" i="1"/>
  <c r="I10" i="1"/>
  <c r="M10" i="1" s="1"/>
  <c r="I9" i="1"/>
  <c r="M9" i="1" s="1"/>
  <c r="I8" i="1"/>
  <c r="M8" i="1" s="1"/>
  <c r="I6" i="1"/>
  <c r="I5" i="1"/>
  <c r="M5" i="1" s="1"/>
  <c r="J81" i="1"/>
  <c r="J80" i="1"/>
  <c r="J73" i="1"/>
  <c r="J70" i="1"/>
  <c r="J46" i="1"/>
  <c r="J40" i="1"/>
  <c r="J27" i="1"/>
  <c r="J18" i="1"/>
  <c r="L4" i="1"/>
  <c r="M4" i="1" s="1"/>
  <c r="M6" i="1" l="1"/>
  <c r="M12" i="1"/>
  <c r="M14" i="1"/>
  <c r="M16" i="1"/>
  <c r="M22" i="1"/>
  <c r="M28" i="1"/>
  <c r="M30" i="1"/>
  <c r="M34" i="1"/>
  <c r="M35" i="1"/>
  <c r="M36" i="1"/>
  <c r="M38" i="1"/>
  <c r="M43" i="1"/>
  <c r="M50" i="1"/>
  <c r="M52" i="1"/>
  <c r="M54" i="1"/>
  <c r="M64" i="1"/>
  <c r="M72" i="1"/>
  <c r="M74" i="1"/>
  <c r="M76" i="1"/>
  <c r="M78" i="1"/>
  <c r="M80" i="1"/>
  <c r="M19" i="1"/>
  <c r="M71" i="1"/>
  <c r="M73" i="1"/>
  <c r="M75" i="1"/>
  <c r="M77" i="1"/>
  <c r="M79" i="1"/>
  <c r="M81" i="1"/>
  <c r="M21" i="1"/>
  <c r="L2" i="2"/>
</calcChain>
</file>

<file path=xl/sharedStrings.xml><?xml version="1.0" encoding="utf-8"?>
<sst xmlns="http://schemas.openxmlformats.org/spreadsheetml/2006/main" count="510" uniqueCount="296">
  <si>
    <t>Thanking you for your business.
PRAGATI LOGISTICS</t>
  </si>
  <si>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</si>
  <si>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</si>
  <si>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</si>
  <si>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</si>
  <si>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</si>
  <si>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</si>
  <si>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</si>
  <si>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</si>
  <si>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</si>
  <si>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</si>
  <si>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</si>
  <si>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</si>
  <si>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</si>
  <si>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</si>
  <si>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</si>
  <si>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</si>
  <si>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</si>
  <si>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</si>
  <si>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</si>
  <si>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</si>
  <si>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</si>
  <si>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</si>
  <si>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</si>
  <si>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</si>
  <si>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 xml:space="preserve">TO,
PRIMCO INDUSTRIES PVT. LTD.
Address: JAGATPUR, CUTTACK, 9289309202
GST No: 21AAMCP7195C1ZD
</t>
  </si>
  <si>
    <t>BUGUDA</t>
  </si>
  <si>
    <t>CHARICHHAK</t>
  </si>
  <si>
    <t>SANKARAKHOL</t>
  </si>
  <si>
    <t>ASKA ROAD</t>
  </si>
  <si>
    <t>BANBARADA</t>
  </si>
  <si>
    <t>TIKABALI</t>
  </si>
  <si>
    <t>TRISHA ENTERPRISES</t>
  </si>
  <si>
    <t>LAXMI NARAYAN SANITARY</t>
  </si>
  <si>
    <t>SHIBA HARDWARE STORE</t>
  </si>
  <si>
    <t/>
  </si>
  <si>
    <t>MOTIGANJ</t>
  </si>
  <si>
    <t>BHUBANESWAR</t>
  </si>
  <si>
    <t>ANGUL</t>
  </si>
  <si>
    <t>BHANJANAGAR</t>
  </si>
  <si>
    <t>KAMAKHYANAGAR</t>
  </si>
  <si>
    <t>G UDAYAGIRI</t>
  </si>
  <si>
    <t>SISIR CHANDRA MAHAPATRA</t>
  </si>
  <si>
    <t>TRINATH BAZAR</t>
  </si>
  <si>
    <t>MAA TARINI PAINTS AND HARDWARE</t>
  </si>
  <si>
    <t>JALESWAR</t>
  </si>
  <si>
    <t>NISCHINTAKOILI</t>
  </si>
  <si>
    <t>BAJRANG HARDWARE AND PAINTS</t>
  </si>
  <si>
    <t>CHARICHHAKA</t>
  </si>
  <si>
    <t>RAJA HARDWARE AND COLOUR</t>
  </si>
  <si>
    <t>MATHASAHI</t>
  </si>
  <si>
    <t>MAHALAXMI BHANDAR</t>
  </si>
  <si>
    <t>KABISURYANAGAR</t>
  </si>
  <si>
    <t>SHREE AGENCY</t>
  </si>
  <si>
    <t>TRISULIA</t>
  </si>
  <si>
    <t>RAIKIA</t>
  </si>
  <si>
    <t>CHARAMPA</t>
  </si>
  <si>
    <t xml:space="preserve"> SARADA HARDWARE STORE</t>
  </si>
  <si>
    <t>BADAMBADI</t>
  </si>
  <si>
    <t>GUDUMAMA ENTERPRISES</t>
  </si>
  <si>
    <t>BAHALDA</t>
  </si>
  <si>
    <t>RUPSA</t>
  </si>
  <si>
    <t>AMT.</t>
  </si>
  <si>
    <t>01/4/2024</t>
  </si>
  <si>
    <t>PL/JA/00041</t>
  </si>
  <si>
    <t>01</t>
  </si>
  <si>
    <t>PL/JA/00042</t>
  </si>
  <si>
    <t>02</t>
  </si>
  <si>
    <t xml:space="preserve">SHREE MAHAVEER TRADERS </t>
  </si>
  <si>
    <t>PL/JA/00045</t>
  </si>
  <si>
    <t>03</t>
  </si>
  <si>
    <t>SAI SHANKAR HARDWARE STORE</t>
  </si>
  <si>
    <t>PL/JA/00048</t>
  </si>
  <si>
    <t>04</t>
  </si>
  <si>
    <t>CITY COMMERCIAL</t>
  </si>
  <si>
    <t>06/4/2024</t>
  </si>
  <si>
    <t>PL/JA/00416</t>
  </si>
  <si>
    <t>05</t>
  </si>
  <si>
    <t>PL/JA/00417</t>
  </si>
  <si>
    <t>06</t>
  </si>
  <si>
    <t>KAYALPADA</t>
  </si>
  <si>
    <t>DHARITRI PAINTS AND HARDWEAR STORE</t>
  </si>
  <si>
    <t>PL/JA/00418</t>
  </si>
  <si>
    <t>07</t>
  </si>
  <si>
    <t>08/4/2024</t>
  </si>
  <si>
    <t>PL/JA/00429</t>
  </si>
  <si>
    <t>08</t>
  </si>
  <si>
    <t>SATYABADI SAKHIGOPAL</t>
  </si>
  <si>
    <t xml:space="preserve">KRISHNA COLOURS </t>
  </si>
  <si>
    <t>PL/JA/00430</t>
  </si>
  <si>
    <t>09</t>
  </si>
  <si>
    <t>BUXIBAZAR</t>
  </si>
  <si>
    <t>KGN TRADERS</t>
  </si>
  <si>
    <t>PL/JA/00450</t>
  </si>
  <si>
    <t>10</t>
  </si>
  <si>
    <t>BHAMASYALI</t>
  </si>
  <si>
    <t>BAJARANGI TRADERS</t>
  </si>
  <si>
    <t>PL/JA/00451</t>
  </si>
  <si>
    <t>11</t>
  </si>
  <si>
    <t>PL/JA/00452</t>
  </si>
  <si>
    <t>12</t>
  </si>
  <si>
    <t>GOBARA GANJAM</t>
  </si>
  <si>
    <t xml:space="preserve">NEW ADISHAKTI ENTERPRISES </t>
  </si>
  <si>
    <t>PL/JA/00467</t>
  </si>
  <si>
    <t>13</t>
  </si>
  <si>
    <t>PIYUSH PAINTS AND HARDWARE</t>
  </si>
  <si>
    <t>10/4/2024</t>
  </si>
  <si>
    <t>PL/JA/00218</t>
  </si>
  <si>
    <t>15</t>
  </si>
  <si>
    <t>COLOUR INDIA</t>
  </si>
  <si>
    <t>PL/JA/00621</t>
  </si>
  <si>
    <t>14</t>
  </si>
  <si>
    <t>11/4/2024</t>
  </si>
  <si>
    <t>PL/JA/00714</t>
  </si>
  <si>
    <t>17/19</t>
  </si>
  <si>
    <t>SATICHOURA</t>
  </si>
  <si>
    <t>MAA KALI ENTERPRISES</t>
  </si>
  <si>
    <t>PL/JA/00717</t>
  </si>
  <si>
    <t>18</t>
  </si>
  <si>
    <t>KHAMAR</t>
  </si>
  <si>
    <t>SWASTI ENTERPRISES</t>
  </si>
  <si>
    <t>15/4/2024</t>
  </si>
  <si>
    <t>PL/JA/00915</t>
  </si>
  <si>
    <t>20/21</t>
  </si>
  <si>
    <t>BHUTMUNDAI</t>
  </si>
  <si>
    <t>SHREE TRADERS AND CONSTRUCTION</t>
  </si>
  <si>
    <t>18/4/2024</t>
  </si>
  <si>
    <t>PL/JA/01170</t>
  </si>
  <si>
    <t>26</t>
  </si>
  <si>
    <t>PL/JA/01181</t>
  </si>
  <si>
    <t>24</t>
  </si>
  <si>
    <t>P S AGENCIES</t>
  </si>
  <si>
    <t>PL/JA/01182</t>
  </si>
  <si>
    <t>25</t>
  </si>
  <si>
    <t>BANSHI ENTERPRISES</t>
  </si>
  <si>
    <t>PL/JA/01227</t>
  </si>
  <si>
    <t>22</t>
  </si>
  <si>
    <t>PL/JA/01228</t>
  </si>
  <si>
    <t>23</t>
  </si>
  <si>
    <t>KALINGA HARDWARE AND PLY HOUSE</t>
  </si>
  <si>
    <t>19/4/2024</t>
  </si>
  <si>
    <t>PL/JA/01290</t>
  </si>
  <si>
    <t>27</t>
  </si>
  <si>
    <t>20/4/2024</t>
  </si>
  <si>
    <t>PL/JA/01457</t>
  </si>
  <si>
    <t>28</t>
  </si>
  <si>
    <t>PL/JA/01458</t>
  </si>
  <si>
    <t>29</t>
  </si>
  <si>
    <t>MADAN MOHAN HARDWARE STORE</t>
  </si>
  <si>
    <t>22/4/2024</t>
  </si>
  <si>
    <t>PL/JA/01511</t>
  </si>
  <si>
    <t>30</t>
  </si>
  <si>
    <t>PL/JA/01557</t>
  </si>
  <si>
    <t>31</t>
  </si>
  <si>
    <t>MATRUSHAKTI CEMENT WORKS</t>
  </si>
  <si>
    <t>PL/JA/01559</t>
  </si>
  <si>
    <t>37</t>
  </si>
  <si>
    <t>SIMULIA</t>
  </si>
  <si>
    <t xml:space="preserve"> DIBYANSHU TRADERS</t>
  </si>
  <si>
    <t>PL/JA/01560</t>
  </si>
  <si>
    <t>35</t>
  </si>
  <si>
    <t>PL/JA/01564</t>
  </si>
  <si>
    <t>32</t>
  </si>
  <si>
    <t>PL/JA/01565</t>
  </si>
  <si>
    <t>34</t>
  </si>
  <si>
    <t>PL/JA/01566</t>
  </si>
  <si>
    <t>36</t>
  </si>
  <si>
    <t>BIDUBAZAR</t>
  </si>
  <si>
    <t>S P ENTERPRISES</t>
  </si>
  <si>
    <t>PL/JA/01583</t>
  </si>
  <si>
    <t>33</t>
  </si>
  <si>
    <t>23/4/2024</t>
  </si>
  <si>
    <t>PL/JA/01543</t>
  </si>
  <si>
    <t>38</t>
  </si>
  <si>
    <t>SANABAZAR</t>
  </si>
  <si>
    <t>COLOUR PLUS</t>
  </si>
  <si>
    <t>PL/JA/01546</t>
  </si>
  <si>
    <t>43</t>
  </si>
  <si>
    <t>BETANATI</t>
  </si>
  <si>
    <t>AYUSH ENTERPRISE</t>
  </si>
  <si>
    <t>PL/JA/01561</t>
  </si>
  <si>
    <t>41</t>
  </si>
  <si>
    <t>PATHAPUR</t>
  </si>
  <si>
    <t xml:space="preserve">BALUNKESWAR ENTERPRISES </t>
  </si>
  <si>
    <t>PL/JA/01562</t>
  </si>
  <si>
    <t>42</t>
  </si>
  <si>
    <t>ANSHU PAINTS AND HARDWARE</t>
  </si>
  <si>
    <t>PL/JA/01567</t>
  </si>
  <si>
    <t>39</t>
  </si>
  <si>
    <t>PL/JA/01568</t>
  </si>
  <si>
    <t>40</t>
  </si>
  <si>
    <t>PL/JA/01584</t>
  </si>
  <si>
    <t>44</t>
  </si>
  <si>
    <t>PL/JA/01585</t>
  </si>
  <si>
    <t>45</t>
  </si>
  <si>
    <t>PL/JA/01586</t>
  </si>
  <si>
    <t>46</t>
  </si>
  <si>
    <t>PL/JA/01643</t>
  </si>
  <si>
    <t>47</t>
  </si>
  <si>
    <t>NIALI</t>
  </si>
  <si>
    <t>ROSHNI WARES HUB</t>
  </si>
  <si>
    <t>24/4/2024</t>
  </si>
  <si>
    <t>PL/JA/01645</t>
  </si>
  <si>
    <t>48</t>
  </si>
  <si>
    <t>PL/JA/01646</t>
  </si>
  <si>
    <t>49</t>
  </si>
  <si>
    <t>PL/JA/01714</t>
  </si>
  <si>
    <t>50</t>
  </si>
  <si>
    <t>DERA</t>
  </si>
  <si>
    <t>SAHOO HARDWARE</t>
  </si>
  <si>
    <t>PL/JA/01715</t>
  </si>
  <si>
    <t>51</t>
  </si>
  <si>
    <t>PL/JA/01717</t>
  </si>
  <si>
    <t>52</t>
  </si>
  <si>
    <t>MAHANGA</t>
  </si>
  <si>
    <t>SHREE JAGANNATH TRADERS</t>
  </si>
  <si>
    <t>PL/JA/01721</t>
  </si>
  <si>
    <t>53</t>
  </si>
  <si>
    <t>25/4/2024</t>
  </si>
  <si>
    <t>PL/JA/01772</t>
  </si>
  <si>
    <t>54</t>
  </si>
  <si>
    <t>27/4/2024</t>
  </si>
  <si>
    <t>PL/JA/01824</t>
  </si>
  <si>
    <t>55</t>
  </si>
  <si>
    <t>PL/JA/01852</t>
  </si>
  <si>
    <t>56</t>
  </si>
  <si>
    <t>29/4/2024</t>
  </si>
  <si>
    <t>PL/JA/01975</t>
  </si>
  <si>
    <t>57</t>
  </si>
  <si>
    <t>PL/JA/01976</t>
  </si>
  <si>
    <t>58</t>
  </si>
  <si>
    <t>PL/JA/01977</t>
  </si>
  <si>
    <t>59</t>
  </si>
  <si>
    <t>BALASORE</t>
  </si>
  <si>
    <t>SAMPAD HARDWARE STORE</t>
  </si>
  <si>
    <t>PL/JA/01978</t>
  </si>
  <si>
    <t>60</t>
  </si>
  <si>
    <t>PL/JA/02031</t>
  </si>
  <si>
    <t>61</t>
  </si>
  <si>
    <t>PL/JA/02032</t>
  </si>
  <si>
    <t>62</t>
  </si>
  <si>
    <t>RAGHUNATHPUR</t>
  </si>
  <si>
    <t>SAHOO GLASS AND PLY</t>
  </si>
  <si>
    <t>30/4/2024</t>
  </si>
  <si>
    <t>PL/JA/02033</t>
  </si>
  <si>
    <t>63</t>
  </si>
  <si>
    <t>PL/JA/02083</t>
  </si>
  <si>
    <t>64</t>
  </si>
  <si>
    <t>PL/JA/02085</t>
  </si>
  <si>
    <t>66</t>
  </si>
  <si>
    <t>RAINBOW T</t>
  </si>
  <si>
    <t>PL/JA/02087</t>
  </si>
  <si>
    <t>68</t>
  </si>
  <si>
    <t>PL/JA/02145</t>
  </si>
  <si>
    <t>65</t>
  </si>
  <si>
    <t xml:space="preserve">KALINGA HARDWARE </t>
  </si>
  <si>
    <t>PL/JA/02146</t>
  </si>
  <si>
    <t>67</t>
  </si>
  <si>
    <t>BARAL</t>
  </si>
  <si>
    <t>SAHOO ENTERPRISES</t>
  </si>
  <si>
    <t>PL/JA/02147</t>
  </si>
  <si>
    <t>69</t>
  </si>
  <si>
    <t>PL/JA/02150</t>
  </si>
  <si>
    <t>70</t>
  </si>
  <si>
    <t>THAKURMUNDA</t>
  </si>
  <si>
    <t>KUNDU HARDWARE</t>
  </si>
  <si>
    <t>PL/JA/02151</t>
  </si>
  <si>
    <t>71</t>
  </si>
  <si>
    <t>SHERAGADA</t>
  </si>
  <si>
    <t>LAXMI PAINTS AND HARDWARE</t>
  </si>
  <si>
    <t>PL/JA/02153</t>
  </si>
  <si>
    <t>72</t>
  </si>
  <si>
    <t>PL/JA/02155</t>
  </si>
  <si>
    <t>73</t>
  </si>
  <si>
    <t>PL/JA/02156</t>
  </si>
  <si>
    <t>74</t>
  </si>
  <si>
    <t>MAA TRADERS BAHALDA</t>
  </si>
  <si>
    <t>PL/JA/02158</t>
  </si>
  <si>
    <t>75</t>
  </si>
  <si>
    <t>PL/JA/02160</t>
  </si>
  <si>
    <t>76</t>
  </si>
  <si>
    <t>PL/JA/02161</t>
  </si>
  <si>
    <t>77</t>
  </si>
  <si>
    <t>KULLADA</t>
  </si>
  <si>
    <t>PRUSTY AGENCY</t>
  </si>
  <si>
    <t>PL/JA/02162</t>
  </si>
  <si>
    <t>78</t>
  </si>
  <si>
    <t>PL/JA/02192</t>
  </si>
  <si>
    <t>79</t>
  </si>
  <si>
    <t>PL/JA/02193</t>
  </si>
  <si>
    <t>80</t>
  </si>
  <si>
    <t>PL/JA/02194</t>
  </si>
  <si>
    <t>81</t>
  </si>
  <si>
    <t>(RUPEES SEVENTY SEVEN THOUSAND EIGHT HUNDRED ONLY)</t>
  </si>
  <si>
    <t>UNLOAD ING</t>
  </si>
  <si>
    <t>Bill Date: 30/04/2024
Bill No : 3195
Total Amount: 77800.00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</si>
</sst>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1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165" fontId="1" fillId="0" borderId="14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vertical="center"/>
    </xf>
    <xf numFmtId="2" fontId="1" fillId="0" borderId="15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165" fontId="1" fillId="0" borderId="14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2" fontId="4" fillId="0" borderId="17" xfId="0" applyNumberFormat="1" applyFont="1" applyBorder="1" applyAlignment="1">
      <alignment horizontal="left" vertical="center" wrapText="1"/>
    </xf>
    <xf numFmtId="2" fontId="4" fillId="0" borderId="18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7</xdr:col>
      <xdr:colOff>407671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57726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DECEMBER,%202023%20PL/PRIMCO%20INDUSTRIES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NOVEMBER,%202023%20PL/PRIMCO%20INDUSTRIES%20PVT%20LTD%20N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CHOUDWAR</v>
          </cell>
          <cell r="G4">
            <v>22</v>
          </cell>
          <cell r="H4">
            <v>390</v>
          </cell>
          <cell r="I4">
            <v>390</v>
          </cell>
          <cell r="J4">
            <v>15</v>
          </cell>
        </row>
        <row r="5">
          <cell r="F5" t="str">
            <v>BALIKUDA</v>
          </cell>
          <cell r="G5">
            <v>20</v>
          </cell>
          <cell r="H5">
            <v>300</v>
          </cell>
          <cell r="I5">
            <v>300</v>
          </cell>
          <cell r="J5">
            <v>70</v>
          </cell>
        </row>
        <row r="6">
          <cell r="F6" t="str">
            <v>PARADEEP</v>
          </cell>
          <cell r="G6">
            <v>11</v>
          </cell>
          <cell r="H6">
            <v>216</v>
          </cell>
          <cell r="I6">
            <v>216</v>
          </cell>
          <cell r="J6">
            <v>85</v>
          </cell>
        </row>
        <row r="7">
          <cell r="F7" t="str">
            <v>MOTIGANJ</v>
          </cell>
          <cell r="G7">
            <v>39</v>
          </cell>
          <cell r="H7">
            <v>387</v>
          </cell>
          <cell r="I7">
            <v>387</v>
          </cell>
          <cell r="J7">
            <v>180</v>
          </cell>
        </row>
        <row r="8">
          <cell r="F8" t="str">
            <v>MOTIGANJ</v>
          </cell>
          <cell r="G8">
            <v>2</v>
          </cell>
          <cell r="H8">
            <v>12</v>
          </cell>
          <cell r="I8">
            <v>12</v>
          </cell>
          <cell r="J8">
            <v>180</v>
          </cell>
        </row>
        <row r="9">
          <cell r="F9" t="str">
            <v>PATKURA</v>
          </cell>
          <cell r="G9">
            <v>35</v>
          </cell>
          <cell r="H9">
            <v>805</v>
          </cell>
          <cell r="I9">
            <v>805</v>
          </cell>
          <cell r="J9">
            <v>80</v>
          </cell>
        </row>
        <row r="10">
          <cell r="F10" t="str">
            <v>KODALA</v>
          </cell>
          <cell r="G10">
            <v>49</v>
          </cell>
          <cell r="H10">
            <v>184</v>
          </cell>
          <cell r="I10">
            <v>200</v>
          </cell>
          <cell r="J10">
            <v>240</v>
          </cell>
        </row>
        <row r="11">
          <cell r="F11" t="str">
            <v>JAGAMARA</v>
          </cell>
          <cell r="G11">
            <v>4</v>
          </cell>
          <cell r="H11">
            <v>23</v>
          </cell>
          <cell r="I11">
            <v>23</v>
          </cell>
          <cell r="J11">
            <v>30</v>
          </cell>
        </row>
        <row r="12">
          <cell r="F12" t="str">
            <v>JALESWAR</v>
          </cell>
          <cell r="G12">
            <v>44</v>
          </cell>
          <cell r="H12">
            <v>1064</v>
          </cell>
          <cell r="I12">
            <v>1064</v>
          </cell>
          <cell r="J12">
            <v>240</v>
          </cell>
        </row>
        <row r="13">
          <cell r="F13" t="str">
            <v>DERA</v>
          </cell>
          <cell r="G13">
            <v>64</v>
          </cell>
          <cell r="H13">
            <v>1426</v>
          </cell>
          <cell r="I13">
            <v>1426</v>
          </cell>
          <cell r="J13">
            <v>130</v>
          </cell>
        </row>
        <row r="14">
          <cell r="F14" t="str">
            <v>CHARICHHAK</v>
          </cell>
          <cell r="G14">
            <v>2</v>
          </cell>
          <cell r="H14">
            <v>40</v>
          </cell>
          <cell r="I14">
            <v>100</v>
          </cell>
          <cell r="J14">
            <v>220</v>
          </cell>
        </row>
        <row r="15">
          <cell r="F15" t="str">
            <v>BHUBANESWAR</v>
          </cell>
          <cell r="G15">
            <v>10</v>
          </cell>
          <cell r="H15">
            <v>200</v>
          </cell>
          <cell r="I15">
            <v>200</v>
          </cell>
          <cell r="J15">
            <v>30</v>
          </cell>
        </row>
        <row r="16">
          <cell r="F16" t="str">
            <v>HALDIPADA</v>
          </cell>
          <cell r="G16">
            <v>10</v>
          </cell>
          <cell r="H16">
            <v>56</v>
          </cell>
          <cell r="I16">
            <v>100</v>
          </cell>
          <cell r="J16">
            <v>210</v>
          </cell>
        </row>
        <row r="17">
          <cell r="F17" t="str">
            <v>BHUBANESWAR</v>
          </cell>
          <cell r="G17">
            <v>11</v>
          </cell>
          <cell r="H17">
            <v>116</v>
          </cell>
          <cell r="I17">
            <v>116</v>
          </cell>
          <cell r="J17">
            <v>30</v>
          </cell>
        </row>
        <row r="18">
          <cell r="F18" t="str">
            <v>MADHUPATNA</v>
          </cell>
          <cell r="G18">
            <v>7</v>
          </cell>
          <cell r="H18">
            <v>110</v>
          </cell>
          <cell r="I18">
            <v>110</v>
          </cell>
          <cell r="J18">
            <v>10</v>
          </cell>
        </row>
        <row r="19">
          <cell r="F19" t="str">
            <v>NIALI</v>
          </cell>
          <cell r="G19">
            <v>25</v>
          </cell>
          <cell r="H19">
            <v>625</v>
          </cell>
          <cell r="I19">
            <v>625</v>
          </cell>
          <cell r="J19">
            <v>45</v>
          </cell>
        </row>
        <row r="20">
          <cell r="F20" t="str">
            <v>G UDAYAGIRI</v>
          </cell>
          <cell r="G20">
            <v>10</v>
          </cell>
          <cell r="H20">
            <v>250</v>
          </cell>
          <cell r="I20">
            <v>250</v>
          </cell>
          <cell r="J20">
            <v>225</v>
          </cell>
        </row>
        <row r="21">
          <cell r="F21" t="str">
            <v>GHASIPURA</v>
          </cell>
          <cell r="G21">
            <v>69</v>
          </cell>
          <cell r="H21">
            <v>1725</v>
          </cell>
          <cell r="I21">
            <v>1725</v>
          </cell>
          <cell r="J21">
            <v>120</v>
          </cell>
        </row>
        <row r="22">
          <cell r="F22" t="str">
            <v>GHASIPURA</v>
          </cell>
          <cell r="G22">
            <v>8</v>
          </cell>
          <cell r="H22">
            <v>118</v>
          </cell>
          <cell r="I22">
            <v>118</v>
          </cell>
          <cell r="J22">
            <v>120</v>
          </cell>
        </row>
        <row r="23">
          <cell r="F23" t="str">
            <v>GHASIPURA</v>
          </cell>
          <cell r="G23">
            <v>3</v>
          </cell>
          <cell r="H23">
            <v>18</v>
          </cell>
          <cell r="I23">
            <v>18</v>
          </cell>
          <cell r="J23">
            <v>120</v>
          </cell>
        </row>
        <row r="24">
          <cell r="F24" t="str">
            <v>CHARICHHAK</v>
          </cell>
          <cell r="G24">
            <v>25</v>
          </cell>
          <cell r="H24">
            <v>550</v>
          </cell>
          <cell r="I24">
            <v>550</v>
          </cell>
          <cell r="J24">
            <v>220</v>
          </cell>
        </row>
        <row r="25">
          <cell r="F25" t="str">
            <v>RAIKIA</v>
          </cell>
          <cell r="G25">
            <v>28</v>
          </cell>
          <cell r="H25">
            <v>520</v>
          </cell>
          <cell r="I25">
            <v>520</v>
          </cell>
          <cell r="J25">
            <v>250</v>
          </cell>
        </row>
        <row r="26">
          <cell r="F26" t="str">
            <v>KISHORE NAGAR</v>
          </cell>
          <cell r="G26">
            <v>29</v>
          </cell>
          <cell r="H26">
            <v>433</v>
          </cell>
          <cell r="I26">
            <v>433</v>
          </cell>
          <cell r="J26">
            <v>30</v>
          </cell>
        </row>
        <row r="27">
          <cell r="F27" t="str">
            <v>POLASARA</v>
          </cell>
          <cell r="G27">
            <v>53</v>
          </cell>
          <cell r="H27">
            <v>1070</v>
          </cell>
          <cell r="I27">
            <v>1070</v>
          </cell>
          <cell r="J27">
            <v>270</v>
          </cell>
        </row>
        <row r="28">
          <cell r="F28" t="str">
            <v>ASKA ROAD</v>
          </cell>
          <cell r="G28">
            <v>13</v>
          </cell>
          <cell r="H28">
            <v>205</v>
          </cell>
          <cell r="I28">
            <v>205</v>
          </cell>
          <cell r="J28">
            <v>190</v>
          </cell>
        </row>
        <row r="29">
          <cell r="F29" t="str">
            <v>BUXIBAZAR</v>
          </cell>
          <cell r="G29">
            <v>16</v>
          </cell>
          <cell r="H29">
            <v>138</v>
          </cell>
          <cell r="I29">
            <v>200</v>
          </cell>
          <cell r="J29">
            <v>15</v>
          </cell>
        </row>
        <row r="30">
          <cell r="F30" t="str">
            <v>THAKURMUNDA</v>
          </cell>
          <cell r="G30">
            <v>25</v>
          </cell>
          <cell r="H30">
            <v>488</v>
          </cell>
          <cell r="I30">
            <v>488</v>
          </cell>
          <cell r="J30">
            <v>160</v>
          </cell>
        </row>
        <row r="31">
          <cell r="F31" t="str">
            <v>CHARICHHAK</v>
          </cell>
          <cell r="G31">
            <v>20</v>
          </cell>
          <cell r="H31">
            <v>500</v>
          </cell>
          <cell r="I31">
            <v>500</v>
          </cell>
          <cell r="J31">
            <v>220</v>
          </cell>
        </row>
        <row r="32">
          <cell r="F32" t="str">
            <v>BAHALDA</v>
          </cell>
          <cell r="G32">
            <v>60</v>
          </cell>
          <cell r="H32">
            <v>1000</v>
          </cell>
          <cell r="I32">
            <v>1000</v>
          </cell>
          <cell r="J32">
            <v>280</v>
          </cell>
        </row>
        <row r="33">
          <cell r="F33" t="str">
            <v>BANBARADA</v>
          </cell>
          <cell r="G33">
            <v>18</v>
          </cell>
          <cell r="H33">
            <v>166</v>
          </cell>
          <cell r="I33">
            <v>166</v>
          </cell>
          <cell r="J33">
            <v>60</v>
          </cell>
        </row>
        <row r="34">
          <cell r="F34" t="str">
            <v>BANBARADA</v>
          </cell>
          <cell r="G34">
            <v>2</v>
          </cell>
          <cell r="H34">
            <v>12</v>
          </cell>
          <cell r="I34">
            <v>12</v>
          </cell>
          <cell r="J34">
            <v>60</v>
          </cell>
        </row>
        <row r="35">
          <cell r="F35" t="str">
            <v>BAHALDA</v>
          </cell>
          <cell r="G35">
            <v>30</v>
          </cell>
          <cell r="H35">
            <v>500</v>
          </cell>
          <cell r="I35">
            <v>500</v>
          </cell>
          <cell r="J35">
            <v>280</v>
          </cell>
        </row>
        <row r="36">
          <cell r="F36" t="str">
            <v>BADAMBADI</v>
          </cell>
          <cell r="G36">
            <v>31</v>
          </cell>
          <cell r="H36">
            <v>266</v>
          </cell>
          <cell r="I36">
            <v>266</v>
          </cell>
          <cell r="J36">
            <v>15</v>
          </cell>
        </row>
        <row r="37">
          <cell r="F37" t="str">
            <v>BADAMBADI</v>
          </cell>
          <cell r="G37">
            <v>42</v>
          </cell>
          <cell r="H37">
            <v>612</v>
          </cell>
          <cell r="I37">
            <v>612</v>
          </cell>
          <cell r="J37">
            <v>15</v>
          </cell>
        </row>
        <row r="38">
          <cell r="F38" t="str">
            <v>TIHIDI</v>
          </cell>
          <cell r="G38">
            <v>12</v>
          </cell>
          <cell r="H38">
            <v>182</v>
          </cell>
          <cell r="I38">
            <v>182</v>
          </cell>
          <cell r="J38">
            <v>125</v>
          </cell>
        </row>
        <row r="39">
          <cell r="F39" t="str">
            <v>BIDUBAZAR</v>
          </cell>
          <cell r="G39">
            <v>6</v>
          </cell>
          <cell r="H39">
            <v>30</v>
          </cell>
          <cell r="I39">
            <v>100</v>
          </cell>
          <cell r="J39">
            <v>140</v>
          </cell>
        </row>
        <row r="40">
          <cell r="F40" t="str">
            <v>BUGUDA</v>
          </cell>
          <cell r="G40">
            <v>5</v>
          </cell>
          <cell r="H40">
            <v>14</v>
          </cell>
          <cell r="I40">
            <v>100</v>
          </cell>
          <cell r="J40">
            <v>180</v>
          </cell>
        </row>
        <row r="41">
          <cell r="F41" t="str">
            <v>BHUBANESWAR</v>
          </cell>
          <cell r="G41">
            <v>12</v>
          </cell>
          <cell r="H41">
            <v>72</v>
          </cell>
          <cell r="I41">
            <v>100</v>
          </cell>
          <cell r="J41">
            <v>30</v>
          </cell>
        </row>
        <row r="42">
          <cell r="F42" t="str">
            <v>BALIKUDA</v>
          </cell>
          <cell r="G42">
            <v>17</v>
          </cell>
          <cell r="H42">
            <v>108</v>
          </cell>
          <cell r="I42">
            <v>108</v>
          </cell>
          <cell r="J42">
            <v>70</v>
          </cell>
        </row>
        <row r="43">
          <cell r="F43" t="str">
            <v>BALIKUDA</v>
          </cell>
          <cell r="G43">
            <v>45</v>
          </cell>
          <cell r="H43">
            <v>534</v>
          </cell>
          <cell r="I43">
            <v>534</v>
          </cell>
          <cell r="J43">
            <v>70</v>
          </cell>
        </row>
        <row r="44">
          <cell r="F44" t="str">
            <v>BALIKUDA</v>
          </cell>
          <cell r="G44">
            <v>1</v>
          </cell>
          <cell r="H44">
            <v>6</v>
          </cell>
          <cell r="I44">
            <v>6</v>
          </cell>
          <cell r="J44">
            <v>70</v>
          </cell>
        </row>
        <row r="45">
          <cell r="F45" t="str">
            <v>BHUBANESWAR</v>
          </cell>
          <cell r="G45">
            <v>10</v>
          </cell>
          <cell r="H45">
            <v>200</v>
          </cell>
          <cell r="I45">
            <v>200</v>
          </cell>
          <cell r="J45">
            <v>30</v>
          </cell>
        </row>
        <row r="46">
          <cell r="F46" t="str">
            <v>PATHAPUR</v>
          </cell>
          <cell r="G46">
            <v>25</v>
          </cell>
          <cell r="H46">
            <v>500</v>
          </cell>
          <cell r="I46">
            <v>500</v>
          </cell>
          <cell r="J46">
            <v>50</v>
          </cell>
        </row>
        <row r="47">
          <cell r="F47" t="str">
            <v>G UDAYAGIRI</v>
          </cell>
          <cell r="G47">
            <v>21</v>
          </cell>
          <cell r="H47">
            <v>372</v>
          </cell>
          <cell r="I47">
            <v>372</v>
          </cell>
          <cell r="J47">
            <v>225</v>
          </cell>
        </row>
        <row r="48">
          <cell r="F48" t="str">
            <v>BETANATI</v>
          </cell>
          <cell r="G48">
            <v>30</v>
          </cell>
          <cell r="H48">
            <v>500</v>
          </cell>
          <cell r="I48">
            <v>500</v>
          </cell>
          <cell r="J48">
            <v>240</v>
          </cell>
        </row>
        <row r="49">
          <cell r="F49" t="str">
            <v>SANKARAKHOL</v>
          </cell>
          <cell r="G49">
            <v>41</v>
          </cell>
          <cell r="H49">
            <v>540.4</v>
          </cell>
          <cell r="I49">
            <v>540.4</v>
          </cell>
          <cell r="J49">
            <v>215</v>
          </cell>
        </row>
        <row r="50">
          <cell r="F50" t="str">
            <v>TIKABALI</v>
          </cell>
          <cell r="G50">
            <v>23</v>
          </cell>
          <cell r="H50">
            <v>394</v>
          </cell>
          <cell r="I50">
            <v>394</v>
          </cell>
          <cell r="J50">
            <v>240</v>
          </cell>
        </row>
        <row r="51">
          <cell r="F51" t="str">
            <v>SIMULIA</v>
          </cell>
          <cell r="G51">
            <v>13</v>
          </cell>
          <cell r="H51">
            <v>200</v>
          </cell>
          <cell r="I51">
            <v>200</v>
          </cell>
          <cell r="J51">
            <v>110</v>
          </cell>
        </row>
        <row r="52">
          <cell r="F52" t="str">
            <v>MOTIGANJ</v>
          </cell>
          <cell r="G52">
            <v>12</v>
          </cell>
          <cell r="H52">
            <v>180</v>
          </cell>
          <cell r="I52">
            <v>180</v>
          </cell>
          <cell r="J52">
            <v>180</v>
          </cell>
        </row>
        <row r="53">
          <cell r="F53" t="str">
            <v>CHARICHHAKA</v>
          </cell>
          <cell r="G53">
            <v>13</v>
          </cell>
          <cell r="H53">
            <v>200</v>
          </cell>
          <cell r="I53">
            <v>200</v>
          </cell>
          <cell r="J53">
            <v>50</v>
          </cell>
        </row>
        <row r="54">
          <cell r="F54" t="str">
            <v>DASAMALLI</v>
          </cell>
          <cell r="G54">
            <v>42</v>
          </cell>
          <cell r="H54">
            <v>1050</v>
          </cell>
          <cell r="I54">
            <v>1050</v>
          </cell>
          <cell r="J54">
            <v>260</v>
          </cell>
        </row>
        <row r="55">
          <cell r="F55" t="str">
            <v>DASAMALLI</v>
          </cell>
          <cell r="G55">
            <v>8</v>
          </cell>
          <cell r="H55">
            <v>32</v>
          </cell>
          <cell r="I55">
            <v>32</v>
          </cell>
          <cell r="J55">
            <v>260</v>
          </cell>
        </row>
        <row r="56">
          <cell r="F56" t="str">
            <v>ANGUL</v>
          </cell>
          <cell r="G56">
            <v>43</v>
          </cell>
          <cell r="H56">
            <v>1075</v>
          </cell>
          <cell r="I56">
            <v>1075</v>
          </cell>
          <cell r="J56">
            <v>125</v>
          </cell>
        </row>
        <row r="57">
          <cell r="F57" t="str">
            <v>BALIKUDA</v>
          </cell>
          <cell r="G57">
            <v>25</v>
          </cell>
          <cell r="H57">
            <v>500</v>
          </cell>
          <cell r="I57">
            <v>500</v>
          </cell>
          <cell r="J57">
            <v>70</v>
          </cell>
        </row>
        <row r="58">
          <cell r="F58" t="str">
            <v>BARAL</v>
          </cell>
          <cell r="G58">
            <v>23</v>
          </cell>
          <cell r="H58">
            <v>308</v>
          </cell>
          <cell r="I58">
            <v>308</v>
          </cell>
          <cell r="J58">
            <v>35</v>
          </cell>
        </row>
        <row r="59">
          <cell r="F59" t="str">
            <v>BHUBANESWAR</v>
          </cell>
          <cell r="G59">
            <v>7</v>
          </cell>
          <cell r="H59">
            <v>100</v>
          </cell>
          <cell r="I59">
            <v>100</v>
          </cell>
          <cell r="J59">
            <v>30</v>
          </cell>
        </row>
        <row r="60">
          <cell r="F60" t="str">
            <v>CHARAMPA</v>
          </cell>
          <cell r="G60">
            <v>25</v>
          </cell>
          <cell r="H60">
            <v>314</v>
          </cell>
          <cell r="I60">
            <v>314</v>
          </cell>
          <cell r="J60">
            <v>100</v>
          </cell>
        </row>
        <row r="61">
          <cell r="F61" t="str">
            <v>CHARAMPA</v>
          </cell>
          <cell r="G61">
            <v>37</v>
          </cell>
          <cell r="H61">
            <v>408</v>
          </cell>
          <cell r="I61">
            <v>408</v>
          </cell>
          <cell r="J61">
            <v>100</v>
          </cell>
        </row>
        <row r="62">
          <cell r="F62" t="str">
            <v>BUXIBAZAR</v>
          </cell>
          <cell r="G62">
            <v>25</v>
          </cell>
          <cell r="H62">
            <v>369</v>
          </cell>
          <cell r="I62">
            <v>369</v>
          </cell>
          <cell r="J62">
            <v>15</v>
          </cell>
        </row>
        <row r="63">
          <cell r="F63" t="str">
            <v>BUGUDA</v>
          </cell>
          <cell r="G63">
            <v>7</v>
          </cell>
          <cell r="H63">
            <v>112</v>
          </cell>
          <cell r="I63">
            <v>112</v>
          </cell>
          <cell r="J63">
            <v>180</v>
          </cell>
        </row>
        <row r="64">
          <cell r="F64" t="str">
            <v>BASUDEVPUR</v>
          </cell>
          <cell r="G64">
            <v>29</v>
          </cell>
          <cell r="H64">
            <v>276</v>
          </cell>
          <cell r="I64">
            <v>276</v>
          </cell>
          <cell r="J64">
            <v>200</v>
          </cell>
        </row>
        <row r="65">
          <cell r="F65" t="str">
            <v>BUGUDA</v>
          </cell>
          <cell r="G65">
            <v>36</v>
          </cell>
          <cell r="H65">
            <v>336</v>
          </cell>
          <cell r="I65">
            <v>336</v>
          </cell>
          <cell r="J65">
            <v>180</v>
          </cell>
        </row>
        <row r="66">
          <cell r="F66" t="str">
            <v>RAIKIA</v>
          </cell>
          <cell r="G66">
            <v>10</v>
          </cell>
          <cell r="H66">
            <v>200</v>
          </cell>
          <cell r="I66">
            <v>200</v>
          </cell>
          <cell r="J66">
            <v>250</v>
          </cell>
        </row>
        <row r="67">
          <cell r="F67" t="str">
            <v>POLASARA</v>
          </cell>
          <cell r="G67">
            <v>26</v>
          </cell>
          <cell r="H67">
            <v>430</v>
          </cell>
          <cell r="I67">
            <v>430</v>
          </cell>
          <cell r="J67">
            <v>270</v>
          </cell>
        </row>
        <row r="68">
          <cell r="F68" t="str">
            <v>NILAGIRI</v>
          </cell>
          <cell r="G68">
            <v>33</v>
          </cell>
          <cell r="H68">
            <v>323.39999999999998</v>
          </cell>
          <cell r="I68">
            <v>323.39999999999998</v>
          </cell>
          <cell r="J68">
            <v>160</v>
          </cell>
        </row>
        <row r="69">
          <cell r="F69" t="str">
            <v>BAHALDA</v>
          </cell>
          <cell r="G69">
            <v>35</v>
          </cell>
          <cell r="H69">
            <v>548</v>
          </cell>
          <cell r="I69">
            <v>548</v>
          </cell>
          <cell r="J69">
            <v>280</v>
          </cell>
        </row>
        <row r="70">
          <cell r="F70" t="str">
            <v>KABISURYANAGAR</v>
          </cell>
          <cell r="G70">
            <v>11</v>
          </cell>
          <cell r="H70">
            <v>254</v>
          </cell>
          <cell r="I70">
            <v>254</v>
          </cell>
          <cell r="J70">
            <v>250</v>
          </cell>
        </row>
        <row r="71">
          <cell r="F71" t="str">
            <v>KABISURYANAGAR</v>
          </cell>
          <cell r="G71">
            <v>10</v>
          </cell>
          <cell r="H71">
            <v>100</v>
          </cell>
          <cell r="I71">
            <v>100</v>
          </cell>
          <cell r="J71">
            <v>250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GOP</v>
          </cell>
          <cell r="G4">
            <v>5</v>
          </cell>
          <cell r="H4">
            <v>45</v>
          </cell>
          <cell r="I4">
            <v>100</v>
          </cell>
          <cell r="J4">
            <v>105</v>
          </cell>
        </row>
        <row r="5">
          <cell r="F5" t="str">
            <v>BANBARADA</v>
          </cell>
          <cell r="G5">
            <v>27</v>
          </cell>
          <cell r="H5">
            <v>616</v>
          </cell>
          <cell r="I5">
            <v>616</v>
          </cell>
          <cell r="J5">
            <v>60</v>
          </cell>
        </row>
        <row r="6">
          <cell r="F6" t="str">
            <v>G UDAYAGIRI</v>
          </cell>
          <cell r="G6">
            <v>11</v>
          </cell>
          <cell r="H6">
            <v>275</v>
          </cell>
          <cell r="I6">
            <v>275</v>
          </cell>
          <cell r="J6">
            <v>225</v>
          </cell>
        </row>
        <row r="7">
          <cell r="F7" t="str">
            <v>CHARICHHAK</v>
          </cell>
          <cell r="G7">
            <v>27</v>
          </cell>
          <cell r="H7">
            <v>553</v>
          </cell>
          <cell r="I7">
            <v>553</v>
          </cell>
          <cell r="J7">
            <v>220</v>
          </cell>
        </row>
        <row r="8">
          <cell r="F8" t="str">
            <v>G UDAYAGIRI</v>
          </cell>
          <cell r="G8">
            <v>1</v>
          </cell>
          <cell r="H8">
            <v>25</v>
          </cell>
          <cell r="I8">
            <v>25</v>
          </cell>
          <cell r="J8">
            <v>225</v>
          </cell>
        </row>
        <row r="9">
          <cell r="F9" t="str">
            <v>MATHASAHI</v>
          </cell>
          <cell r="G9">
            <v>16</v>
          </cell>
          <cell r="H9">
            <v>156</v>
          </cell>
          <cell r="I9">
            <v>156</v>
          </cell>
          <cell r="J9">
            <v>105</v>
          </cell>
        </row>
        <row r="10">
          <cell r="F10" t="str">
            <v>TIKABALI</v>
          </cell>
          <cell r="G10">
            <v>19</v>
          </cell>
          <cell r="H10">
            <v>184</v>
          </cell>
          <cell r="I10">
            <v>184</v>
          </cell>
          <cell r="J10">
            <v>240</v>
          </cell>
        </row>
        <row r="11">
          <cell r="F11" t="str">
            <v>SIMULIA</v>
          </cell>
          <cell r="G11">
            <v>25</v>
          </cell>
          <cell r="H11">
            <v>309</v>
          </cell>
          <cell r="I11">
            <v>309</v>
          </cell>
          <cell r="J11">
            <v>110</v>
          </cell>
        </row>
        <row r="12">
          <cell r="F12" t="str">
            <v>BUXIBAZAR</v>
          </cell>
          <cell r="G12">
            <v>9</v>
          </cell>
          <cell r="H12">
            <v>134</v>
          </cell>
          <cell r="I12">
            <v>134</v>
          </cell>
          <cell r="J12">
            <v>15</v>
          </cell>
        </row>
        <row r="13">
          <cell r="F13" t="str">
            <v>SHEIKH BAZAR</v>
          </cell>
          <cell r="G13">
            <v>18</v>
          </cell>
          <cell r="H13">
            <v>144</v>
          </cell>
          <cell r="I13">
            <v>144</v>
          </cell>
          <cell r="J13">
            <v>20</v>
          </cell>
        </row>
        <row r="14">
          <cell r="F14" t="str">
            <v>SHEIKH BAZAR</v>
          </cell>
          <cell r="G14">
            <v>4</v>
          </cell>
          <cell r="H14">
            <v>24</v>
          </cell>
          <cell r="I14">
            <v>24</v>
          </cell>
          <cell r="J14">
            <v>20</v>
          </cell>
        </row>
        <row r="15">
          <cell r="F15" t="str">
            <v>SHEIKH BAZAR</v>
          </cell>
          <cell r="G15">
            <v>8</v>
          </cell>
          <cell r="H15">
            <v>120</v>
          </cell>
          <cell r="I15">
            <v>120</v>
          </cell>
          <cell r="J15">
            <v>20</v>
          </cell>
        </row>
        <row r="16">
          <cell r="F16" t="str">
            <v>PATHAPUR</v>
          </cell>
          <cell r="G16">
            <v>15</v>
          </cell>
          <cell r="H16">
            <v>250</v>
          </cell>
          <cell r="I16">
            <v>250</v>
          </cell>
          <cell r="J16">
            <v>50</v>
          </cell>
        </row>
        <row r="17">
          <cell r="F17" t="str">
            <v>DERA</v>
          </cell>
          <cell r="G17">
            <v>14</v>
          </cell>
          <cell r="H17">
            <v>224</v>
          </cell>
          <cell r="I17">
            <v>224</v>
          </cell>
          <cell r="J17">
            <v>130</v>
          </cell>
        </row>
        <row r="18">
          <cell r="F18" t="str">
            <v>BIDYADHARPUR CUTTACK</v>
          </cell>
          <cell r="G18">
            <v>7</v>
          </cell>
          <cell r="H18">
            <v>175</v>
          </cell>
          <cell r="I18">
            <v>175</v>
          </cell>
          <cell r="J18">
            <v>25</v>
          </cell>
        </row>
        <row r="19">
          <cell r="F19" t="str">
            <v>COLLEGE SQUARE</v>
          </cell>
          <cell r="G19">
            <v>1</v>
          </cell>
          <cell r="H19">
            <v>16</v>
          </cell>
          <cell r="I19">
            <v>50</v>
          </cell>
          <cell r="J19">
            <v>12</v>
          </cell>
        </row>
        <row r="20">
          <cell r="F20" t="str">
            <v>SATICHOURA</v>
          </cell>
          <cell r="G20">
            <v>10</v>
          </cell>
          <cell r="H20">
            <v>151</v>
          </cell>
          <cell r="I20">
            <v>151</v>
          </cell>
          <cell r="J20">
            <v>15</v>
          </cell>
        </row>
        <row r="21">
          <cell r="F21" t="str">
            <v>BALIKUDA</v>
          </cell>
          <cell r="G21">
            <v>84</v>
          </cell>
          <cell r="H21">
            <v>1287</v>
          </cell>
          <cell r="I21">
            <v>1287</v>
          </cell>
          <cell r="J21">
            <v>70</v>
          </cell>
        </row>
        <row r="22">
          <cell r="F22" t="str">
            <v>GOLAPOKHARI</v>
          </cell>
          <cell r="G22">
            <v>3</v>
          </cell>
          <cell r="H22">
            <v>48</v>
          </cell>
          <cell r="I22">
            <v>100</v>
          </cell>
          <cell r="J22">
            <v>180</v>
          </cell>
        </row>
        <row r="23">
          <cell r="F23" t="str">
            <v>POLASARA</v>
          </cell>
          <cell r="G23">
            <v>41</v>
          </cell>
          <cell r="H23">
            <v>662</v>
          </cell>
          <cell r="I23">
            <v>662</v>
          </cell>
          <cell r="J23">
            <v>270</v>
          </cell>
        </row>
        <row r="24">
          <cell r="F24" t="str">
            <v>CHARICHHAK</v>
          </cell>
          <cell r="G24">
            <v>15</v>
          </cell>
          <cell r="H24">
            <v>300</v>
          </cell>
          <cell r="I24">
            <v>300</v>
          </cell>
          <cell r="J24">
            <v>220</v>
          </cell>
        </row>
        <row r="25">
          <cell r="F25" t="str">
            <v>CHARICHHAK</v>
          </cell>
          <cell r="G25">
            <v>5</v>
          </cell>
          <cell r="H25">
            <v>80</v>
          </cell>
          <cell r="I25">
            <v>80</v>
          </cell>
          <cell r="J25">
            <v>220</v>
          </cell>
        </row>
        <row r="26">
          <cell r="F26" t="str">
            <v>TIKABALI</v>
          </cell>
          <cell r="G26">
            <v>27</v>
          </cell>
          <cell r="H26">
            <v>462</v>
          </cell>
          <cell r="I26">
            <v>462</v>
          </cell>
          <cell r="J26">
            <v>240</v>
          </cell>
        </row>
        <row r="27">
          <cell r="F27" t="str">
            <v>KEONJHAR</v>
          </cell>
          <cell r="G27">
            <v>11</v>
          </cell>
          <cell r="H27">
            <v>176</v>
          </cell>
          <cell r="I27">
            <v>176</v>
          </cell>
          <cell r="J27">
            <v>198</v>
          </cell>
        </row>
        <row r="28">
          <cell r="F28" t="str">
            <v>ASKA ROAD</v>
          </cell>
          <cell r="G28">
            <v>13</v>
          </cell>
          <cell r="H28">
            <v>246</v>
          </cell>
          <cell r="I28">
            <v>246</v>
          </cell>
          <cell r="J28">
            <v>190</v>
          </cell>
        </row>
        <row r="29">
          <cell r="F29" t="str">
            <v>RAIKIA</v>
          </cell>
          <cell r="G29">
            <v>12</v>
          </cell>
          <cell r="H29">
            <v>240</v>
          </cell>
          <cell r="I29">
            <v>240</v>
          </cell>
          <cell r="J29">
            <v>250</v>
          </cell>
        </row>
        <row r="30">
          <cell r="F30" t="str">
            <v>THAKURMUNDA</v>
          </cell>
          <cell r="G30">
            <v>31</v>
          </cell>
          <cell r="H30">
            <v>596</v>
          </cell>
          <cell r="I30">
            <v>596</v>
          </cell>
          <cell r="J30">
            <v>160</v>
          </cell>
        </row>
        <row r="31">
          <cell r="F31" t="str">
            <v>SANKARAKHOL</v>
          </cell>
          <cell r="G31">
            <v>13</v>
          </cell>
          <cell r="H31">
            <v>250</v>
          </cell>
          <cell r="I31">
            <v>250</v>
          </cell>
          <cell r="J31">
            <v>215</v>
          </cell>
        </row>
        <row r="32">
          <cell r="F32" t="str">
            <v xml:space="preserve">RASULGARD </v>
          </cell>
          <cell r="G32">
            <v>8</v>
          </cell>
          <cell r="H32">
            <v>118</v>
          </cell>
          <cell r="I32">
            <v>118</v>
          </cell>
          <cell r="J32">
            <v>30</v>
          </cell>
        </row>
        <row r="33">
          <cell r="F33" t="str">
            <v>GOKAN</v>
          </cell>
          <cell r="G33">
            <v>15</v>
          </cell>
          <cell r="H33">
            <v>250</v>
          </cell>
          <cell r="I33">
            <v>250</v>
          </cell>
          <cell r="J33">
            <v>45</v>
          </cell>
        </row>
        <row r="34">
          <cell r="F34" t="str">
            <v>KUANPAL</v>
          </cell>
          <cell r="G34">
            <v>10</v>
          </cell>
          <cell r="H34">
            <v>170</v>
          </cell>
          <cell r="I34">
            <v>170</v>
          </cell>
          <cell r="J34">
            <v>25</v>
          </cell>
        </row>
        <row r="35">
          <cell r="F35" t="str">
            <v>SALIPUR</v>
          </cell>
          <cell r="G35">
            <v>5</v>
          </cell>
          <cell r="H35">
            <v>60</v>
          </cell>
          <cell r="I35">
            <v>100</v>
          </cell>
          <cell r="J35">
            <v>25</v>
          </cell>
        </row>
        <row r="36">
          <cell r="F36" t="str">
            <v>SIMULIA</v>
          </cell>
          <cell r="G36">
            <v>12</v>
          </cell>
          <cell r="H36">
            <v>233</v>
          </cell>
          <cell r="I36">
            <v>233</v>
          </cell>
          <cell r="J36">
            <v>110</v>
          </cell>
        </row>
        <row r="37">
          <cell r="F37" t="str">
            <v>TIKABALI</v>
          </cell>
          <cell r="G37">
            <v>14</v>
          </cell>
          <cell r="H37">
            <v>178</v>
          </cell>
          <cell r="I37">
            <v>178</v>
          </cell>
          <cell r="J37">
            <v>240</v>
          </cell>
        </row>
        <row r="38">
          <cell r="F38" t="str">
            <v>ASKA ROAD</v>
          </cell>
          <cell r="G38">
            <v>5</v>
          </cell>
          <cell r="H38">
            <v>62</v>
          </cell>
          <cell r="I38">
            <v>100</v>
          </cell>
          <cell r="J38">
            <v>190</v>
          </cell>
        </row>
        <row r="39">
          <cell r="F39" t="str">
            <v xml:space="preserve">BELLAGUNTHA </v>
          </cell>
          <cell r="G39">
            <v>20</v>
          </cell>
          <cell r="H39">
            <v>171</v>
          </cell>
          <cell r="I39">
            <v>171</v>
          </cell>
          <cell r="J39">
            <v>200</v>
          </cell>
        </row>
        <row r="40">
          <cell r="F40" t="str">
            <v>PRATAPNAGAR</v>
          </cell>
          <cell r="G40">
            <v>27</v>
          </cell>
          <cell r="H40">
            <v>64</v>
          </cell>
          <cell r="I40">
            <v>100</v>
          </cell>
          <cell r="J40">
            <v>20</v>
          </cell>
        </row>
        <row r="41">
          <cell r="F41" t="str">
            <v>BARAL</v>
          </cell>
          <cell r="G41">
            <v>21</v>
          </cell>
          <cell r="H41">
            <v>316</v>
          </cell>
          <cell r="I41">
            <v>316</v>
          </cell>
          <cell r="J41">
            <v>35</v>
          </cell>
        </row>
        <row r="42">
          <cell r="F42" t="str">
            <v xml:space="preserve">BELLAGUNTHA </v>
          </cell>
          <cell r="G42">
            <v>2</v>
          </cell>
          <cell r="H42">
            <v>12</v>
          </cell>
          <cell r="I42">
            <v>12</v>
          </cell>
          <cell r="J42">
            <v>200</v>
          </cell>
        </row>
        <row r="43">
          <cell r="F43" t="str">
            <v xml:space="preserve">BELLAGUNTHA </v>
          </cell>
          <cell r="G43">
            <v>30</v>
          </cell>
          <cell r="H43">
            <v>500</v>
          </cell>
          <cell r="I43">
            <v>500</v>
          </cell>
          <cell r="J43">
            <v>200</v>
          </cell>
        </row>
        <row r="44">
          <cell r="F44" t="str">
            <v xml:space="preserve">BELLAGUNTHA </v>
          </cell>
          <cell r="G44">
            <v>7</v>
          </cell>
          <cell r="H44">
            <v>140</v>
          </cell>
          <cell r="I44">
            <v>140</v>
          </cell>
          <cell r="J44">
            <v>200</v>
          </cell>
        </row>
        <row r="45">
          <cell r="F45" t="str">
            <v>BALIKUDA</v>
          </cell>
          <cell r="G45">
            <v>12</v>
          </cell>
          <cell r="H45">
            <v>134.19999999999999</v>
          </cell>
          <cell r="I45">
            <v>134.19999999999999</v>
          </cell>
          <cell r="J45">
            <v>70</v>
          </cell>
        </row>
        <row r="46">
          <cell r="F46" t="str">
            <v>ASKA ROAD</v>
          </cell>
          <cell r="G46">
            <v>7</v>
          </cell>
          <cell r="H46">
            <v>81</v>
          </cell>
          <cell r="I46">
            <v>81</v>
          </cell>
          <cell r="J46">
            <v>190</v>
          </cell>
        </row>
        <row r="47">
          <cell r="F47" t="str">
            <v>NURSINGHA BAZAR</v>
          </cell>
          <cell r="G47">
            <v>15</v>
          </cell>
          <cell r="H47">
            <v>78</v>
          </cell>
          <cell r="I47">
            <v>100</v>
          </cell>
          <cell r="J47">
            <v>15</v>
          </cell>
        </row>
        <row r="48">
          <cell r="F48" t="str">
            <v>BALUGAON</v>
          </cell>
          <cell r="G48">
            <v>19</v>
          </cell>
          <cell r="H48">
            <v>98</v>
          </cell>
          <cell r="I48">
            <v>100</v>
          </cell>
          <cell r="J48">
            <v>110</v>
          </cell>
        </row>
        <row r="49">
          <cell r="F49" t="str">
            <v>G UDAYAGIRI</v>
          </cell>
          <cell r="G49">
            <v>14</v>
          </cell>
          <cell r="H49">
            <v>259</v>
          </cell>
          <cell r="I49">
            <v>259</v>
          </cell>
          <cell r="J49">
            <v>225</v>
          </cell>
        </row>
        <row r="50">
          <cell r="F50" t="str">
            <v>SIMULIA</v>
          </cell>
          <cell r="G50">
            <v>1</v>
          </cell>
          <cell r="H50">
            <v>25</v>
          </cell>
          <cell r="I50">
            <v>25</v>
          </cell>
          <cell r="J50">
            <v>110</v>
          </cell>
        </row>
        <row r="51">
          <cell r="F51" t="str">
            <v>BUXIBAZAR</v>
          </cell>
          <cell r="G51">
            <v>17</v>
          </cell>
          <cell r="H51">
            <v>138</v>
          </cell>
          <cell r="I51">
            <v>138</v>
          </cell>
          <cell r="J51">
            <v>15</v>
          </cell>
        </row>
        <row r="52">
          <cell r="F52" t="str">
            <v>BUXIBAZAR</v>
          </cell>
          <cell r="G52">
            <v>1</v>
          </cell>
          <cell r="H52">
            <v>6</v>
          </cell>
          <cell r="I52">
            <v>6</v>
          </cell>
          <cell r="J52">
            <v>15</v>
          </cell>
        </row>
        <row r="53">
          <cell r="F53" t="str">
            <v>G UDAYAGIRI</v>
          </cell>
          <cell r="G53">
            <v>2</v>
          </cell>
          <cell r="H53">
            <v>10</v>
          </cell>
          <cell r="I53">
            <v>10</v>
          </cell>
          <cell r="J53">
            <v>225</v>
          </cell>
        </row>
        <row r="54">
          <cell r="F54" t="str">
            <v>PATHAPUR</v>
          </cell>
          <cell r="G54">
            <v>13</v>
          </cell>
          <cell r="H54">
            <v>207</v>
          </cell>
          <cell r="I54">
            <v>207</v>
          </cell>
          <cell r="J54">
            <v>50</v>
          </cell>
        </row>
        <row r="55">
          <cell r="F55" t="str">
            <v>G UDAYAGIRI</v>
          </cell>
          <cell r="G55">
            <v>10</v>
          </cell>
          <cell r="H55">
            <v>150</v>
          </cell>
          <cell r="I55">
            <v>150</v>
          </cell>
          <cell r="J55">
            <v>225</v>
          </cell>
        </row>
        <row r="56">
          <cell r="F56" t="str">
            <v>CHARICHHAK</v>
          </cell>
          <cell r="G56">
            <v>38</v>
          </cell>
          <cell r="H56">
            <v>771</v>
          </cell>
          <cell r="I56">
            <v>771</v>
          </cell>
          <cell r="J56">
            <v>220</v>
          </cell>
        </row>
        <row r="57">
          <cell r="F57" t="str">
            <v>NIALI</v>
          </cell>
          <cell r="G57">
            <v>17</v>
          </cell>
          <cell r="H57">
            <v>80</v>
          </cell>
          <cell r="I57">
            <v>100</v>
          </cell>
          <cell r="J57">
            <v>45</v>
          </cell>
        </row>
        <row r="58">
          <cell r="F58" t="str">
            <v>KEONJHAR</v>
          </cell>
          <cell r="G58">
            <v>24</v>
          </cell>
          <cell r="H58">
            <v>364</v>
          </cell>
          <cell r="I58">
            <v>364</v>
          </cell>
          <cell r="J58">
            <v>220</v>
          </cell>
        </row>
        <row r="59">
          <cell r="F59" t="str">
            <v>NEMALO</v>
          </cell>
          <cell r="G59">
            <v>23</v>
          </cell>
          <cell r="H59">
            <v>264</v>
          </cell>
          <cell r="I59">
            <v>264</v>
          </cell>
          <cell r="J59">
            <v>35</v>
          </cell>
        </row>
        <row r="60">
          <cell r="F60" t="str">
            <v>GOLAPOKHARI</v>
          </cell>
          <cell r="G60">
            <v>9</v>
          </cell>
          <cell r="H60">
            <v>180</v>
          </cell>
          <cell r="I60">
            <v>180</v>
          </cell>
          <cell r="J60">
            <v>180</v>
          </cell>
        </row>
        <row r="61">
          <cell r="F61" t="str">
            <v>KABISURYANAGAR</v>
          </cell>
          <cell r="G61">
            <v>24</v>
          </cell>
          <cell r="H61">
            <v>92</v>
          </cell>
          <cell r="I61">
            <v>92</v>
          </cell>
          <cell r="J61">
            <v>250</v>
          </cell>
        </row>
        <row r="62">
          <cell r="F62" t="str">
            <v>KABISURYANAGAR</v>
          </cell>
          <cell r="G62">
            <v>28</v>
          </cell>
          <cell r="H62">
            <v>388</v>
          </cell>
          <cell r="I62">
            <v>388</v>
          </cell>
          <cell r="J62">
            <v>250</v>
          </cell>
        </row>
        <row r="63">
          <cell r="F63" t="str">
            <v>KABISURYANAGAR</v>
          </cell>
          <cell r="G63">
            <v>20</v>
          </cell>
          <cell r="H63">
            <v>500</v>
          </cell>
          <cell r="I63">
            <v>500</v>
          </cell>
          <cell r="J63">
            <v>250</v>
          </cell>
        </row>
        <row r="64">
          <cell r="F64" t="str">
            <v>SANABAZAR</v>
          </cell>
          <cell r="G64">
            <v>50</v>
          </cell>
          <cell r="H64">
            <v>1250</v>
          </cell>
          <cell r="I64">
            <v>1250</v>
          </cell>
          <cell r="J64">
            <v>50</v>
          </cell>
        </row>
        <row r="65">
          <cell r="F65" t="str">
            <v>GOBARA GANJAM</v>
          </cell>
          <cell r="G65">
            <v>20</v>
          </cell>
          <cell r="H65">
            <v>176</v>
          </cell>
          <cell r="I65">
            <v>176</v>
          </cell>
          <cell r="J65">
            <v>200</v>
          </cell>
        </row>
        <row r="66">
          <cell r="F66" t="str">
            <v>GOBARA GANJAM</v>
          </cell>
          <cell r="G66">
            <v>39</v>
          </cell>
          <cell r="H66">
            <v>564</v>
          </cell>
          <cell r="I66">
            <v>564</v>
          </cell>
          <cell r="J66">
            <v>200</v>
          </cell>
        </row>
        <row r="67">
          <cell r="F67" t="str">
            <v>GOPINATHPUR PAGA</v>
          </cell>
          <cell r="G67">
            <v>16</v>
          </cell>
          <cell r="H67">
            <v>208</v>
          </cell>
          <cell r="I67">
            <v>208</v>
          </cell>
          <cell r="J67">
            <v>20</v>
          </cell>
        </row>
        <row r="68">
          <cell r="F68" t="str">
            <v>GOPINATHPUR PAGA</v>
          </cell>
          <cell r="G68">
            <v>1</v>
          </cell>
          <cell r="H68">
            <v>6</v>
          </cell>
          <cell r="I68">
            <v>6</v>
          </cell>
          <cell r="J68">
            <v>20</v>
          </cell>
        </row>
        <row r="69">
          <cell r="F69" t="str">
            <v>BIDUBAZAR</v>
          </cell>
          <cell r="G69">
            <v>20</v>
          </cell>
          <cell r="H69">
            <v>283</v>
          </cell>
          <cell r="I69">
            <v>283</v>
          </cell>
          <cell r="J69">
            <v>140</v>
          </cell>
        </row>
        <row r="70">
          <cell r="F70" t="str">
            <v>GOBARA GANJAM</v>
          </cell>
          <cell r="G70">
            <v>4</v>
          </cell>
          <cell r="H70">
            <v>100</v>
          </cell>
          <cell r="I70">
            <v>100</v>
          </cell>
          <cell r="J70">
            <v>200</v>
          </cell>
        </row>
        <row r="71">
          <cell r="F71" t="str">
            <v>NISCHINTAKOILI</v>
          </cell>
          <cell r="G71">
            <v>20</v>
          </cell>
          <cell r="H71">
            <v>262</v>
          </cell>
          <cell r="I71">
            <v>262</v>
          </cell>
          <cell r="J71">
            <v>35</v>
          </cell>
        </row>
        <row r="72">
          <cell r="F72" t="str">
            <v>BALASORE</v>
          </cell>
          <cell r="G72">
            <v>35</v>
          </cell>
          <cell r="H72">
            <v>550</v>
          </cell>
          <cell r="I72">
            <v>550</v>
          </cell>
          <cell r="J72">
            <v>200</v>
          </cell>
        </row>
        <row r="73">
          <cell r="F73" t="str">
            <v>BAHALDA</v>
          </cell>
          <cell r="G73">
            <v>34</v>
          </cell>
          <cell r="H73">
            <v>370</v>
          </cell>
          <cell r="I73">
            <v>370</v>
          </cell>
          <cell r="J73">
            <v>280</v>
          </cell>
        </row>
        <row r="74">
          <cell r="F74" t="str">
            <v>KULLADA</v>
          </cell>
          <cell r="G74">
            <v>2</v>
          </cell>
          <cell r="H74">
            <v>40</v>
          </cell>
          <cell r="I74">
            <v>100</v>
          </cell>
          <cell r="J74">
            <v>290</v>
          </cell>
        </row>
        <row r="75">
          <cell r="F75" t="str">
            <v>BUGUDA</v>
          </cell>
          <cell r="G75">
            <v>6</v>
          </cell>
          <cell r="H75">
            <v>109</v>
          </cell>
          <cell r="I75">
            <v>109</v>
          </cell>
          <cell r="J75">
            <v>180</v>
          </cell>
        </row>
        <row r="76">
          <cell r="F76" t="str">
            <v>KHAMAR</v>
          </cell>
          <cell r="G76">
            <v>38</v>
          </cell>
          <cell r="H76">
            <v>244</v>
          </cell>
          <cell r="I76">
            <v>244</v>
          </cell>
          <cell r="J76">
            <v>100</v>
          </cell>
        </row>
        <row r="77">
          <cell r="F77" t="str">
            <v>KHAMAR</v>
          </cell>
          <cell r="G77">
            <v>30</v>
          </cell>
          <cell r="H77">
            <v>750</v>
          </cell>
          <cell r="I77">
            <v>750</v>
          </cell>
          <cell r="J77">
            <v>100</v>
          </cell>
        </row>
        <row r="78">
          <cell r="F78" t="str">
            <v>MATHASAHI</v>
          </cell>
          <cell r="G78">
            <v>19</v>
          </cell>
          <cell r="H78">
            <v>230</v>
          </cell>
          <cell r="I78">
            <v>230</v>
          </cell>
          <cell r="J78">
            <v>105</v>
          </cell>
        </row>
        <row r="79">
          <cell r="F79" t="str">
            <v>BALIKUDA</v>
          </cell>
          <cell r="G79">
            <v>10</v>
          </cell>
          <cell r="H79">
            <v>200</v>
          </cell>
          <cell r="I79">
            <v>200</v>
          </cell>
          <cell r="J79">
            <v>70</v>
          </cell>
        </row>
        <row r="80">
          <cell r="F80" t="str">
            <v>BUXIBAZAR</v>
          </cell>
          <cell r="G80">
            <v>10</v>
          </cell>
          <cell r="H80">
            <v>104</v>
          </cell>
          <cell r="I80">
            <v>104</v>
          </cell>
          <cell r="J80">
            <v>15</v>
          </cell>
        </row>
        <row r="81">
          <cell r="F81" t="str">
            <v>SANKARAKHOL</v>
          </cell>
          <cell r="G81">
            <v>27</v>
          </cell>
          <cell r="H81">
            <v>430</v>
          </cell>
          <cell r="I81">
            <v>430</v>
          </cell>
          <cell r="J81">
            <v>215</v>
          </cell>
        </row>
        <row r="82">
          <cell r="F82" t="str">
            <v>BUGUDA</v>
          </cell>
          <cell r="G82">
            <v>5</v>
          </cell>
          <cell r="H82">
            <v>125</v>
          </cell>
          <cell r="I82">
            <v>125</v>
          </cell>
          <cell r="J82">
            <v>180</v>
          </cell>
        </row>
        <row r="83">
          <cell r="F83" t="str">
            <v>BARBIL</v>
          </cell>
          <cell r="G83">
            <v>25</v>
          </cell>
          <cell r="H83">
            <v>138</v>
          </cell>
          <cell r="I83">
            <v>200</v>
          </cell>
          <cell r="J83">
            <v>270</v>
          </cell>
        </row>
        <row r="84">
          <cell r="F84" t="str">
            <v>BANBARADA</v>
          </cell>
          <cell r="G84">
            <v>20</v>
          </cell>
          <cell r="H84">
            <v>187</v>
          </cell>
          <cell r="I84">
            <v>187</v>
          </cell>
          <cell r="J84">
            <v>60</v>
          </cell>
        </row>
        <row r="85">
          <cell r="F85" t="str">
            <v>KUDIA</v>
          </cell>
          <cell r="G85">
            <v>31</v>
          </cell>
          <cell r="H85">
            <v>208</v>
          </cell>
          <cell r="I85">
            <v>208</v>
          </cell>
          <cell r="J85">
            <v>220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topLeftCell="A73" workbookViewId="0">
      <selection activeCell="I89" sqref="I89"/>
    </sheetView>
  </sheetViews>
  <sheetFormatPr defaultColWidth="9.140625" defaultRowHeight="15"/>
  <cols>
    <col min="1" max="1" width="4.28515625" style="1" customWidth="1"/>
    <col min="2" max="2" width="10.7109375" style="15" customWidth="1"/>
    <col min="3" max="3" width="12.7109375" style="1" customWidth="1"/>
    <col min="4" max="4" width="6.140625" style="1" customWidth="1"/>
    <col min="5" max="5" width="6.42578125" style="1" bestFit="1" customWidth="1"/>
    <col min="6" max="6" width="17.85546875" style="1" customWidth="1"/>
    <col min="7" max="7" width="6.5703125" style="1" customWidth="1"/>
    <col min="8" max="8" width="10.140625" style="14" customWidth="1"/>
    <col min="9" max="9" width="10.28515625" style="14" customWidth="1"/>
    <col min="10" max="10" width="7.28515625" style="1" customWidth="1"/>
    <col min="11" max="11" width="6.42578125" style="16" customWidth="1"/>
    <col min="12" max="12" width="9" style="16" customWidth="1"/>
    <col min="13" max="13" width="9.5703125" style="16" bestFit="1" customWidth="1"/>
    <col min="14" max="14" width="38.28515625" style="1" bestFit="1" customWidth="1"/>
    <col min="15" max="15" width="11.5703125" style="1" bestFit="1" customWidth="1"/>
    <col min="16" max="16384" width="9.140625" style="1"/>
  </cols>
  <sheetData>
    <row r="1" spans="1:14" ht="92.25" customHeight="1" thickBot="1">
      <c r="A1" s="54"/>
      <c r="B1" s="55"/>
      <c r="C1" s="55"/>
      <c r="D1" s="55"/>
      <c r="E1" s="55"/>
      <c r="F1" s="55"/>
      <c r="G1" s="55"/>
      <c r="H1" s="55"/>
      <c r="I1" s="52" t="s">
        <v>22</v>
      </c>
      <c r="J1" s="52"/>
      <c r="K1" s="52"/>
      <c r="L1" s="52"/>
      <c r="M1" s="53"/>
    </row>
    <row r="2" spans="1:14" s="12" customFormat="1" ht="82.5" customHeight="1" thickBot="1">
      <c r="A2" s="56" t="s">
        <v>25</v>
      </c>
      <c r="B2" s="57"/>
      <c r="C2" s="57"/>
      <c r="D2" s="57"/>
      <c r="E2" s="57"/>
      <c r="F2" s="57"/>
      <c r="G2" s="57"/>
      <c r="H2" s="57"/>
      <c r="I2" s="50" t="s">
        <v>295</v>
      </c>
      <c r="J2" s="50"/>
      <c r="K2" s="50"/>
      <c r="L2" s="50"/>
      <c r="M2" s="51"/>
      <c r="N2" s="1"/>
    </row>
    <row r="3" spans="1:14" ht="26.25" thickBot="1">
      <c r="A3" s="35" t="s">
        <v>14</v>
      </c>
      <c r="B3" s="36" t="s">
        <v>16</v>
      </c>
      <c r="C3" s="37" t="s">
        <v>23</v>
      </c>
      <c r="D3" s="37" t="s">
        <v>1</v>
      </c>
      <c r="E3" s="37" t="s">
        <v>3</v>
      </c>
      <c r="F3" s="37" t="s">
        <v>24</v>
      </c>
      <c r="G3" s="37" t="s">
        <v>5</v>
      </c>
      <c r="H3" s="38" t="s">
        <v>6</v>
      </c>
      <c r="I3" s="38" t="s">
        <v>7</v>
      </c>
      <c r="J3" s="37" t="s">
        <v>8</v>
      </c>
      <c r="K3" s="39" t="s">
        <v>9</v>
      </c>
      <c r="L3" s="39" t="s">
        <v>294</v>
      </c>
      <c r="M3" s="40" t="s">
        <v>62</v>
      </c>
      <c r="N3" s="13" t="s">
        <v>13</v>
      </c>
    </row>
    <row r="4" spans="1:14" ht="15" customHeight="1">
      <c r="A4" s="29">
        <v>1</v>
      </c>
      <c r="B4" s="30" t="s">
        <v>63</v>
      </c>
      <c r="C4" s="30" t="s">
        <v>64</v>
      </c>
      <c r="D4" s="30" t="s">
        <v>65</v>
      </c>
      <c r="E4" s="30" t="s">
        <v>12</v>
      </c>
      <c r="F4" s="31" t="s">
        <v>41</v>
      </c>
      <c r="G4" s="30">
        <v>7</v>
      </c>
      <c r="H4" s="32">
        <v>86</v>
      </c>
      <c r="I4" s="30">
        <v>100</v>
      </c>
      <c r="J4" s="30">
        <v>225</v>
      </c>
      <c r="K4" s="33">
        <v>2.75</v>
      </c>
      <c r="L4" s="33">
        <f t="shared" ref="L4:L35" si="0">G4*3</f>
        <v>21</v>
      </c>
      <c r="M4" s="34">
        <f t="shared" ref="M4:M35" si="1">(I4*K4)+L4</f>
        <v>296</v>
      </c>
      <c r="N4" s="24" t="s">
        <v>42</v>
      </c>
    </row>
    <row r="5" spans="1:14" ht="15" customHeight="1">
      <c r="A5" s="18">
        <f>A4+1</f>
        <v>2</v>
      </c>
      <c r="B5" s="19" t="s">
        <v>63</v>
      </c>
      <c r="C5" s="19" t="s">
        <v>66</v>
      </c>
      <c r="D5" s="19" t="s">
        <v>67</v>
      </c>
      <c r="E5" s="19" t="s">
        <v>12</v>
      </c>
      <c r="F5" s="20" t="s">
        <v>28</v>
      </c>
      <c r="G5" s="19">
        <v>7</v>
      </c>
      <c r="H5" s="21">
        <v>140</v>
      </c>
      <c r="I5" s="21">
        <f>H5</f>
        <v>140</v>
      </c>
      <c r="J5" s="19">
        <v>215</v>
      </c>
      <c r="K5" s="22">
        <v>2.75</v>
      </c>
      <c r="L5" s="22">
        <f t="shared" si="0"/>
        <v>21</v>
      </c>
      <c r="M5" s="23">
        <f t="shared" si="1"/>
        <v>406</v>
      </c>
      <c r="N5" s="24" t="s">
        <v>68</v>
      </c>
    </row>
    <row r="6" spans="1:14" ht="15" customHeight="1">
      <c r="A6" s="18">
        <f t="shared" ref="A6:A69" si="2">A5+1</f>
        <v>3</v>
      </c>
      <c r="B6" s="19" t="s">
        <v>63</v>
      </c>
      <c r="C6" s="19" t="s">
        <v>69</v>
      </c>
      <c r="D6" s="19" t="s">
        <v>70</v>
      </c>
      <c r="E6" s="19" t="s">
        <v>12</v>
      </c>
      <c r="F6" s="20" t="s">
        <v>27</v>
      </c>
      <c r="G6" s="19">
        <v>1</v>
      </c>
      <c r="H6" s="21">
        <v>20</v>
      </c>
      <c r="I6" s="21">
        <f>H6</f>
        <v>20</v>
      </c>
      <c r="J6" s="19">
        <v>220</v>
      </c>
      <c r="K6" s="22">
        <v>2.75</v>
      </c>
      <c r="L6" s="22">
        <f t="shared" si="0"/>
        <v>3</v>
      </c>
      <c r="M6" s="23">
        <f t="shared" si="1"/>
        <v>58</v>
      </c>
      <c r="N6" s="24" t="s">
        <v>71</v>
      </c>
    </row>
    <row r="7" spans="1:14" ht="15" customHeight="1">
      <c r="A7" s="18">
        <f t="shared" si="2"/>
        <v>4</v>
      </c>
      <c r="B7" s="19" t="s">
        <v>63</v>
      </c>
      <c r="C7" s="19" t="s">
        <v>72</v>
      </c>
      <c r="D7" s="19" t="s">
        <v>73</v>
      </c>
      <c r="E7" s="19" t="s">
        <v>12</v>
      </c>
      <c r="F7" s="20" t="s">
        <v>38</v>
      </c>
      <c r="G7" s="19">
        <v>4</v>
      </c>
      <c r="H7" s="21">
        <v>80</v>
      </c>
      <c r="I7" s="21">
        <v>100</v>
      </c>
      <c r="J7" s="19">
        <v>125</v>
      </c>
      <c r="K7" s="22">
        <v>2.75</v>
      </c>
      <c r="L7" s="22">
        <f t="shared" si="0"/>
        <v>12</v>
      </c>
      <c r="M7" s="23">
        <f t="shared" si="1"/>
        <v>287</v>
      </c>
      <c r="N7" s="24" t="s">
        <v>74</v>
      </c>
    </row>
    <row r="8" spans="1:14" ht="15" customHeight="1">
      <c r="A8" s="18">
        <f t="shared" si="2"/>
        <v>5</v>
      </c>
      <c r="B8" s="19" t="s">
        <v>75</v>
      </c>
      <c r="C8" s="19" t="s">
        <v>76</v>
      </c>
      <c r="D8" s="19" t="s">
        <v>77</v>
      </c>
      <c r="E8" s="19" t="s">
        <v>12</v>
      </c>
      <c r="F8" s="20" t="s">
        <v>39</v>
      </c>
      <c r="G8" s="19">
        <v>25</v>
      </c>
      <c r="H8" s="21">
        <v>500</v>
      </c>
      <c r="I8" s="21">
        <f>H8</f>
        <v>500</v>
      </c>
      <c r="J8" s="19">
        <v>210</v>
      </c>
      <c r="K8" s="22">
        <v>2.75</v>
      </c>
      <c r="L8" s="22">
        <f t="shared" si="0"/>
        <v>75</v>
      </c>
      <c r="M8" s="23">
        <f t="shared" si="1"/>
        <v>1450</v>
      </c>
      <c r="N8" s="24" t="s">
        <v>51</v>
      </c>
    </row>
    <row r="9" spans="1:14" ht="15" customHeight="1">
      <c r="A9" s="18">
        <f t="shared" si="2"/>
        <v>6</v>
      </c>
      <c r="B9" s="19" t="s">
        <v>75</v>
      </c>
      <c r="C9" s="19" t="s">
        <v>78</v>
      </c>
      <c r="D9" s="19" t="s">
        <v>79</v>
      </c>
      <c r="E9" s="19" t="s">
        <v>12</v>
      </c>
      <c r="F9" s="20" t="s">
        <v>80</v>
      </c>
      <c r="G9" s="19">
        <v>11</v>
      </c>
      <c r="H9" s="21">
        <v>150</v>
      </c>
      <c r="I9" s="21">
        <f>H9</f>
        <v>150</v>
      </c>
      <c r="J9" s="19">
        <v>30</v>
      </c>
      <c r="K9" s="22">
        <v>2</v>
      </c>
      <c r="L9" s="22">
        <f t="shared" si="0"/>
        <v>33</v>
      </c>
      <c r="M9" s="23">
        <f t="shared" si="1"/>
        <v>333</v>
      </c>
      <c r="N9" s="24" t="s">
        <v>81</v>
      </c>
    </row>
    <row r="10" spans="1:14" ht="15" customHeight="1">
      <c r="A10" s="18">
        <f t="shared" si="2"/>
        <v>7</v>
      </c>
      <c r="B10" s="19" t="s">
        <v>75</v>
      </c>
      <c r="C10" s="19" t="s">
        <v>82</v>
      </c>
      <c r="D10" s="19" t="s">
        <v>83</v>
      </c>
      <c r="E10" s="19" t="s">
        <v>12</v>
      </c>
      <c r="F10" s="20" t="s">
        <v>41</v>
      </c>
      <c r="G10" s="19">
        <v>18</v>
      </c>
      <c r="H10" s="21">
        <v>280</v>
      </c>
      <c r="I10" s="21">
        <f>H10</f>
        <v>280</v>
      </c>
      <c r="J10" s="19">
        <v>225</v>
      </c>
      <c r="K10" s="22">
        <v>2.75</v>
      </c>
      <c r="L10" s="22">
        <f t="shared" si="0"/>
        <v>54</v>
      </c>
      <c r="M10" s="23">
        <f t="shared" si="1"/>
        <v>824</v>
      </c>
      <c r="N10" s="24" t="s">
        <v>42</v>
      </c>
    </row>
    <row r="11" spans="1:14" ht="15" customHeight="1">
      <c r="A11" s="18">
        <f t="shared" si="2"/>
        <v>8</v>
      </c>
      <c r="B11" s="19" t="s">
        <v>84</v>
      </c>
      <c r="C11" s="19" t="s">
        <v>85</v>
      </c>
      <c r="D11" s="19" t="s">
        <v>86</v>
      </c>
      <c r="E11" s="19" t="s">
        <v>12</v>
      </c>
      <c r="F11" s="20" t="s">
        <v>87</v>
      </c>
      <c r="G11" s="19">
        <v>3</v>
      </c>
      <c r="H11" s="21">
        <v>60</v>
      </c>
      <c r="I11" s="21">
        <v>100</v>
      </c>
      <c r="J11" s="19">
        <v>75</v>
      </c>
      <c r="K11" s="22">
        <v>2</v>
      </c>
      <c r="L11" s="22">
        <f t="shared" si="0"/>
        <v>9</v>
      </c>
      <c r="M11" s="23">
        <f t="shared" si="1"/>
        <v>209</v>
      </c>
      <c r="N11" s="24" t="s">
        <v>88</v>
      </c>
    </row>
    <row r="12" spans="1:14" ht="15" customHeight="1">
      <c r="A12" s="18">
        <f t="shared" si="2"/>
        <v>9</v>
      </c>
      <c r="B12" s="19" t="s">
        <v>84</v>
      </c>
      <c r="C12" s="19" t="s">
        <v>89</v>
      </c>
      <c r="D12" s="19" t="s">
        <v>90</v>
      </c>
      <c r="E12" s="19" t="s">
        <v>12</v>
      </c>
      <c r="F12" s="20" t="s">
        <v>91</v>
      </c>
      <c r="G12" s="19">
        <v>7</v>
      </c>
      <c r="H12" s="21">
        <v>140</v>
      </c>
      <c r="I12" s="21">
        <f>H12</f>
        <v>140</v>
      </c>
      <c r="J12" s="19">
        <v>15</v>
      </c>
      <c r="K12" s="22">
        <v>2</v>
      </c>
      <c r="L12" s="22">
        <f t="shared" si="0"/>
        <v>21</v>
      </c>
      <c r="M12" s="23">
        <f t="shared" si="1"/>
        <v>301</v>
      </c>
      <c r="N12" s="24" t="s">
        <v>92</v>
      </c>
    </row>
    <row r="13" spans="1:14" ht="15" customHeight="1">
      <c r="A13" s="18">
        <f t="shared" si="2"/>
        <v>10</v>
      </c>
      <c r="B13" s="19" t="s">
        <v>84</v>
      </c>
      <c r="C13" s="19" t="s">
        <v>93</v>
      </c>
      <c r="D13" s="19" t="s">
        <v>94</v>
      </c>
      <c r="E13" s="19" t="s">
        <v>12</v>
      </c>
      <c r="F13" s="20" t="s">
        <v>95</v>
      </c>
      <c r="G13" s="19">
        <v>31</v>
      </c>
      <c r="H13" s="21">
        <v>404.8</v>
      </c>
      <c r="I13" s="21">
        <f>H13</f>
        <v>404.8</v>
      </c>
      <c r="J13" s="19">
        <v>260</v>
      </c>
      <c r="K13" s="22">
        <v>3.25</v>
      </c>
      <c r="L13" s="22">
        <f t="shared" si="0"/>
        <v>93</v>
      </c>
      <c r="M13" s="23">
        <f t="shared" si="1"/>
        <v>1408.6000000000001</v>
      </c>
      <c r="N13" s="24" t="s">
        <v>96</v>
      </c>
    </row>
    <row r="14" spans="1:14" ht="15" customHeight="1">
      <c r="A14" s="18">
        <f t="shared" si="2"/>
        <v>11</v>
      </c>
      <c r="B14" s="19" t="s">
        <v>84</v>
      </c>
      <c r="C14" s="19" t="s">
        <v>97</v>
      </c>
      <c r="D14" s="19" t="s">
        <v>98</v>
      </c>
      <c r="E14" s="19" t="s">
        <v>12</v>
      </c>
      <c r="F14" s="20" t="s">
        <v>95</v>
      </c>
      <c r="G14" s="19">
        <v>29</v>
      </c>
      <c r="H14" s="21">
        <v>516</v>
      </c>
      <c r="I14" s="21">
        <f>H14</f>
        <v>516</v>
      </c>
      <c r="J14" s="19">
        <v>260</v>
      </c>
      <c r="K14" s="22">
        <v>3.25</v>
      </c>
      <c r="L14" s="22">
        <f t="shared" si="0"/>
        <v>87</v>
      </c>
      <c r="M14" s="23">
        <f t="shared" si="1"/>
        <v>1764</v>
      </c>
      <c r="N14" s="24" t="s">
        <v>96</v>
      </c>
    </row>
    <row r="15" spans="1:14" ht="15" customHeight="1">
      <c r="A15" s="18">
        <f t="shared" si="2"/>
        <v>12</v>
      </c>
      <c r="B15" s="19" t="s">
        <v>84</v>
      </c>
      <c r="C15" s="19" t="s">
        <v>99</v>
      </c>
      <c r="D15" s="19" t="s">
        <v>100</v>
      </c>
      <c r="E15" s="19" t="s">
        <v>12</v>
      </c>
      <c r="F15" s="20" t="s">
        <v>101</v>
      </c>
      <c r="G15" s="19">
        <v>25</v>
      </c>
      <c r="H15" s="21">
        <v>432</v>
      </c>
      <c r="I15" s="21">
        <f>H15</f>
        <v>432</v>
      </c>
      <c r="J15" s="19">
        <v>200</v>
      </c>
      <c r="K15" s="22">
        <v>2.75</v>
      </c>
      <c r="L15" s="22">
        <f t="shared" si="0"/>
        <v>75</v>
      </c>
      <c r="M15" s="23">
        <f t="shared" si="1"/>
        <v>1263</v>
      </c>
      <c r="N15" s="24" t="s">
        <v>102</v>
      </c>
    </row>
    <row r="16" spans="1:14" s="17" customFormat="1" ht="15" customHeight="1">
      <c r="A16" s="18">
        <f t="shared" si="2"/>
        <v>13</v>
      </c>
      <c r="B16" s="19" t="s">
        <v>84</v>
      </c>
      <c r="C16" s="19" t="s">
        <v>103</v>
      </c>
      <c r="D16" s="19" t="s">
        <v>104</v>
      </c>
      <c r="E16" s="19" t="s">
        <v>12</v>
      </c>
      <c r="F16" s="20" t="s">
        <v>41</v>
      </c>
      <c r="G16" s="19">
        <v>3</v>
      </c>
      <c r="H16" s="21">
        <v>75</v>
      </c>
      <c r="I16" s="21">
        <f>H16</f>
        <v>75</v>
      </c>
      <c r="J16" s="19">
        <v>225</v>
      </c>
      <c r="K16" s="22">
        <v>2.75</v>
      </c>
      <c r="L16" s="22">
        <f t="shared" si="0"/>
        <v>9</v>
      </c>
      <c r="M16" s="23">
        <f t="shared" si="1"/>
        <v>215.25</v>
      </c>
      <c r="N16" s="24" t="s">
        <v>42</v>
      </c>
    </row>
    <row r="17" spans="1:14" ht="15" customHeight="1">
      <c r="A17" s="18">
        <f t="shared" si="2"/>
        <v>14</v>
      </c>
      <c r="B17" s="19" t="s">
        <v>106</v>
      </c>
      <c r="C17" s="19" t="s">
        <v>107</v>
      </c>
      <c r="D17" s="19" t="s">
        <v>108</v>
      </c>
      <c r="E17" s="19" t="s">
        <v>12</v>
      </c>
      <c r="F17" s="20" t="s">
        <v>91</v>
      </c>
      <c r="G17" s="19">
        <v>4</v>
      </c>
      <c r="H17" s="21">
        <v>54</v>
      </c>
      <c r="I17" s="21">
        <v>100</v>
      </c>
      <c r="J17" s="19">
        <v>15</v>
      </c>
      <c r="K17" s="22">
        <v>2</v>
      </c>
      <c r="L17" s="22">
        <f t="shared" si="0"/>
        <v>12</v>
      </c>
      <c r="M17" s="23">
        <f t="shared" si="1"/>
        <v>212</v>
      </c>
      <c r="N17" s="24" t="s">
        <v>109</v>
      </c>
    </row>
    <row r="18" spans="1:14" ht="15" customHeight="1">
      <c r="A18" s="18">
        <f t="shared" si="2"/>
        <v>15</v>
      </c>
      <c r="B18" s="19" t="s">
        <v>106</v>
      </c>
      <c r="C18" s="19" t="s">
        <v>110</v>
      </c>
      <c r="D18" s="19" t="s">
        <v>111</v>
      </c>
      <c r="E18" s="19" t="s">
        <v>12</v>
      </c>
      <c r="F18" s="20" t="s">
        <v>58</v>
      </c>
      <c r="G18" s="19">
        <v>7</v>
      </c>
      <c r="H18" s="21">
        <v>100</v>
      </c>
      <c r="I18" s="21">
        <f t="shared" ref="I18:I23" si="3">H18</f>
        <v>100</v>
      </c>
      <c r="J18" s="19">
        <f>VLOOKUP(F18,[1]Invoice!$F$4:$J$71,5,FALSE)</f>
        <v>15</v>
      </c>
      <c r="K18" s="22">
        <v>2</v>
      </c>
      <c r="L18" s="22">
        <f t="shared" si="0"/>
        <v>21</v>
      </c>
      <c r="M18" s="23">
        <f t="shared" si="1"/>
        <v>221</v>
      </c>
      <c r="N18" s="24" t="s">
        <v>59</v>
      </c>
    </row>
    <row r="19" spans="1:14" ht="15" customHeight="1">
      <c r="A19" s="18">
        <f t="shared" si="2"/>
        <v>16</v>
      </c>
      <c r="B19" s="19" t="s">
        <v>112</v>
      </c>
      <c r="C19" s="19" t="s">
        <v>113</v>
      </c>
      <c r="D19" s="19" t="s">
        <v>114</v>
      </c>
      <c r="E19" s="19" t="s">
        <v>12</v>
      </c>
      <c r="F19" s="20" t="s">
        <v>115</v>
      </c>
      <c r="G19" s="19">
        <v>13</v>
      </c>
      <c r="H19" s="21">
        <v>167</v>
      </c>
      <c r="I19" s="21">
        <f t="shared" si="3"/>
        <v>167</v>
      </c>
      <c r="J19" s="19">
        <v>15</v>
      </c>
      <c r="K19" s="22">
        <v>2</v>
      </c>
      <c r="L19" s="22">
        <f t="shared" si="0"/>
        <v>39</v>
      </c>
      <c r="M19" s="23">
        <f t="shared" si="1"/>
        <v>373</v>
      </c>
      <c r="N19" s="24" t="s">
        <v>116</v>
      </c>
    </row>
    <row r="20" spans="1:14" ht="15" customHeight="1">
      <c r="A20" s="18">
        <f t="shared" si="2"/>
        <v>17</v>
      </c>
      <c r="B20" s="19" t="s">
        <v>112</v>
      </c>
      <c r="C20" s="19" t="s">
        <v>117</v>
      </c>
      <c r="D20" s="19" t="s">
        <v>118</v>
      </c>
      <c r="E20" s="19" t="s">
        <v>12</v>
      </c>
      <c r="F20" s="20" t="s">
        <v>119</v>
      </c>
      <c r="G20" s="19">
        <v>57</v>
      </c>
      <c r="H20" s="21">
        <v>1371</v>
      </c>
      <c r="I20" s="21">
        <f t="shared" si="3"/>
        <v>1371</v>
      </c>
      <c r="J20" s="19">
        <v>100</v>
      </c>
      <c r="K20" s="22">
        <v>2</v>
      </c>
      <c r="L20" s="22">
        <f t="shared" si="0"/>
        <v>171</v>
      </c>
      <c r="M20" s="23">
        <f t="shared" si="1"/>
        <v>2913</v>
      </c>
      <c r="N20" s="24" t="s">
        <v>120</v>
      </c>
    </row>
    <row r="21" spans="1:14" ht="15" customHeight="1">
      <c r="A21" s="18">
        <f t="shared" si="2"/>
        <v>18</v>
      </c>
      <c r="B21" s="19" t="s">
        <v>121</v>
      </c>
      <c r="C21" s="19" t="s">
        <v>122</v>
      </c>
      <c r="D21" s="19" t="s">
        <v>123</v>
      </c>
      <c r="E21" s="19" t="s">
        <v>12</v>
      </c>
      <c r="F21" s="20" t="s">
        <v>124</v>
      </c>
      <c r="G21" s="19">
        <v>9</v>
      </c>
      <c r="H21" s="21">
        <v>225</v>
      </c>
      <c r="I21" s="21">
        <f t="shared" si="3"/>
        <v>225</v>
      </c>
      <c r="J21" s="19">
        <v>80</v>
      </c>
      <c r="K21" s="22">
        <v>2</v>
      </c>
      <c r="L21" s="22">
        <f t="shared" si="0"/>
        <v>27</v>
      </c>
      <c r="M21" s="23">
        <f t="shared" si="1"/>
        <v>477</v>
      </c>
      <c r="N21" s="24" t="s">
        <v>125</v>
      </c>
    </row>
    <row r="22" spans="1:14" ht="15" customHeight="1">
      <c r="A22" s="18">
        <f t="shared" si="2"/>
        <v>19</v>
      </c>
      <c r="B22" s="19" t="s">
        <v>126</v>
      </c>
      <c r="C22" s="19" t="s">
        <v>127</v>
      </c>
      <c r="D22" s="19" t="s">
        <v>128</v>
      </c>
      <c r="E22" s="19" t="s">
        <v>12</v>
      </c>
      <c r="F22" s="20" t="s">
        <v>46</v>
      </c>
      <c r="G22" s="19">
        <v>25</v>
      </c>
      <c r="H22" s="21">
        <v>264</v>
      </c>
      <c r="I22" s="21">
        <f t="shared" si="3"/>
        <v>264</v>
      </c>
      <c r="J22" s="19">
        <v>35</v>
      </c>
      <c r="K22" s="22">
        <v>2</v>
      </c>
      <c r="L22" s="22">
        <f t="shared" si="0"/>
        <v>75</v>
      </c>
      <c r="M22" s="23">
        <f t="shared" si="1"/>
        <v>603</v>
      </c>
      <c r="N22" s="24" t="s">
        <v>47</v>
      </c>
    </row>
    <row r="23" spans="1:14" ht="15" customHeight="1">
      <c r="A23" s="18">
        <f t="shared" si="2"/>
        <v>20</v>
      </c>
      <c r="B23" s="19" t="s">
        <v>126</v>
      </c>
      <c r="C23" s="19" t="s">
        <v>129</v>
      </c>
      <c r="D23" s="19" t="s">
        <v>130</v>
      </c>
      <c r="E23" s="19" t="s">
        <v>12</v>
      </c>
      <c r="F23" s="20" t="s">
        <v>45</v>
      </c>
      <c r="G23" s="19">
        <v>38</v>
      </c>
      <c r="H23" s="21">
        <v>818</v>
      </c>
      <c r="I23" s="21">
        <f t="shared" si="3"/>
        <v>818</v>
      </c>
      <c r="J23" s="19">
        <v>240</v>
      </c>
      <c r="K23" s="22">
        <v>2.75</v>
      </c>
      <c r="L23" s="22">
        <f t="shared" si="0"/>
        <v>114</v>
      </c>
      <c r="M23" s="23">
        <f t="shared" si="1"/>
        <v>2363.5</v>
      </c>
      <c r="N23" s="24" t="s">
        <v>131</v>
      </c>
    </row>
    <row r="24" spans="1:14" ht="15" customHeight="1">
      <c r="A24" s="18">
        <f t="shared" si="2"/>
        <v>21</v>
      </c>
      <c r="B24" s="19" t="s">
        <v>126</v>
      </c>
      <c r="C24" s="19" t="s">
        <v>132</v>
      </c>
      <c r="D24" s="19" t="s">
        <v>133</v>
      </c>
      <c r="E24" s="19" t="s">
        <v>12</v>
      </c>
      <c r="F24" s="20" t="s">
        <v>61</v>
      </c>
      <c r="G24" s="19">
        <v>3</v>
      </c>
      <c r="H24" s="21">
        <v>50</v>
      </c>
      <c r="I24" s="21">
        <v>100</v>
      </c>
      <c r="J24" s="19">
        <v>200</v>
      </c>
      <c r="K24" s="22">
        <v>2.75</v>
      </c>
      <c r="L24" s="22">
        <f t="shared" si="0"/>
        <v>9</v>
      </c>
      <c r="M24" s="23">
        <f t="shared" si="1"/>
        <v>284</v>
      </c>
      <c r="N24" s="24" t="s">
        <v>134</v>
      </c>
    </row>
    <row r="25" spans="1:14" ht="15" customHeight="1">
      <c r="A25" s="18">
        <f t="shared" si="2"/>
        <v>22</v>
      </c>
      <c r="B25" s="19" t="s">
        <v>126</v>
      </c>
      <c r="C25" s="19" t="s">
        <v>135</v>
      </c>
      <c r="D25" s="19" t="s">
        <v>136</v>
      </c>
      <c r="E25" s="19" t="s">
        <v>12</v>
      </c>
      <c r="F25" s="20" t="s">
        <v>101</v>
      </c>
      <c r="G25" s="19">
        <v>36</v>
      </c>
      <c r="H25" s="21">
        <v>515</v>
      </c>
      <c r="I25" s="21">
        <f t="shared" ref="I25:I39" si="4">H25</f>
        <v>515</v>
      </c>
      <c r="J25" s="19">
        <v>200</v>
      </c>
      <c r="K25" s="22">
        <v>2.75</v>
      </c>
      <c r="L25" s="22">
        <f t="shared" si="0"/>
        <v>108</v>
      </c>
      <c r="M25" s="23">
        <f t="shared" si="1"/>
        <v>1524.25</v>
      </c>
      <c r="N25" s="24" t="s">
        <v>102</v>
      </c>
    </row>
    <row r="26" spans="1:14" ht="15" customHeight="1">
      <c r="A26" s="18">
        <f t="shared" si="2"/>
        <v>23</v>
      </c>
      <c r="B26" s="19" t="s">
        <v>126</v>
      </c>
      <c r="C26" s="19" t="s">
        <v>137</v>
      </c>
      <c r="D26" s="19" t="s">
        <v>138</v>
      </c>
      <c r="E26" s="19" t="s">
        <v>12</v>
      </c>
      <c r="F26" s="20" t="s">
        <v>29</v>
      </c>
      <c r="G26" s="19">
        <v>21</v>
      </c>
      <c r="H26" s="21">
        <v>250</v>
      </c>
      <c r="I26" s="21">
        <f t="shared" si="4"/>
        <v>250</v>
      </c>
      <c r="J26" s="19">
        <v>190</v>
      </c>
      <c r="K26" s="22">
        <v>2.75</v>
      </c>
      <c r="L26" s="22">
        <f t="shared" si="0"/>
        <v>63</v>
      </c>
      <c r="M26" s="23">
        <f t="shared" si="1"/>
        <v>750.5</v>
      </c>
      <c r="N26" s="24" t="s">
        <v>139</v>
      </c>
    </row>
    <row r="27" spans="1:14" ht="15" customHeight="1">
      <c r="A27" s="18">
        <f t="shared" si="2"/>
        <v>24</v>
      </c>
      <c r="B27" s="19" t="s">
        <v>140</v>
      </c>
      <c r="C27" s="19" t="s">
        <v>141</v>
      </c>
      <c r="D27" s="19" t="s">
        <v>142</v>
      </c>
      <c r="E27" s="19" t="s">
        <v>12</v>
      </c>
      <c r="F27" s="20" t="s">
        <v>52</v>
      </c>
      <c r="G27" s="19">
        <v>51</v>
      </c>
      <c r="H27" s="21">
        <v>679</v>
      </c>
      <c r="I27" s="21">
        <f t="shared" si="4"/>
        <v>679</v>
      </c>
      <c r="J27" s="19">
        <f>VLOOKUP(F27,[1]Invoice!$F$4:$J$71,5,FALSE)</f>
        <v>250</v>
      </c>
      <c r="K27" s="22">
        <v>2.75</v>
      </c>
      <c r="L27" s="22">
        <f t="shared" si="0"/>
        <v>153</v>
      </c>
      <c r="M27" s="23">
        <f t="shared" si="1"/>
        <v>2020.25</v>
      </c>
      <c r="N27" s="24" t="s">
        <v>53</v>
      </c>
    </row>
    <row r="28" spans="1:14" ht="15" customHeight="1">
      <c r="A28" s="18">
        <f t="shared" si="2"/>
        <v>25</v>
      </c>
      <c r="B28" s="19" t="s">
        <v>143</v>
      </c>
      <c r="C28" s="19" t="s">
        <v>144</v>
      </c>
      <c r="D28" s="19" t="s">
        <v>145</v>
      </c>
      <c r="E28" s="19" t="s">
        <v>12</v>
      </c>
      <c r="F28" s="20" t="s">
        <v>41</v>
      </c>
      <c r="G28" s="19">
        <v>8</v>
      </c>
      <c r="H28" s="21">
        <v>200</v>
      </c>
      <c r="I28" s="21">
        <f t="shared" si="4"/>
        <v>200</v>
      </c>
      <c r="J28" s="19">
        <v>225</v>
      </c>
      <c r="K28" s="22">
        <v>2.75</v>
      </c>
      <c r="L28" s="22">
        <f t="shared" si="0"/>
        <v>24</v>
      </c>
      <c r="M28" s="23">
        <f t="shared" si="1"/>
        <v>574</v>
      </c>
      <c r="N28" s="24" t="s">
        <v>42</v>
      </c>
    </row>
    <row r="29" spans="1:14" ht="15" customHeight="1">
      <c r="A29" s="18">
        <f t="shared" si="2"/>
        <v>26</v>
      </c>
      <c r="B29" s="19" t="s">
        <v>143</v>
      </c>
      <c r="C29" s="19" t="s">
        <v>146</v>
      </c>
      <c r="D29" s="19" t="s">
        <v>147</v>
      </c>
      <c r="E29" s="19" t="s">
        <v>12</v>
      </c>
      <c r="F29" s="20" t="s">
        <v>37</v>
      </c>
      <c r="G29" s="19">
        <v>16</v>
      </c>
      <c r="H29" s="21">
        <v>304</v>
      </c>
      <c r="I29" s="21">
        <f t="shared" si="4"/>
        <v>304</v>
      </c>
      <c r="J29" s="19">
        <v>30</v>
      </c>
      <c r="K29" s="22">
        <v>2</v>
      </c>
      <c r="L29" s="22">
        <f t="shared" si="0"/>
        <v>48</v>
      </c>
      <c r="M29" s="23">
        <f t="shared" si="1"/>
        <v>656</v>
      </c>
      <c r="N29" s="24" t="s">
        <v>148</v>
      </c>
    </row>
    <row r="30" spans="1:14" ht="15" customHeight="1">
      <c r="A30" s="18">
        <f t="shared" si="2"/>
        <v>27</v>
      </c>
      <c r="B30" s="19" t="s">
        <v>149</v>
      </c>
      <c r="C30" s="19" t="s">
        <v>150</v>
      </c>
      <c r="D30" s="19" t="s">
        <v>151</v>
      </c>
      <c r="E30" s="19" t="s">
        <v>12</v>
      </c>
      <c r="F30" s="20" t="s">
        <v>41</v>
      </c>
      <c r="G30" s="19">
        <v>6</v>
      </c>
      <c r="H30" s="21">
        <v>122</v>
      </c>
      <c r="I30" s="21">
        <f t="shared" si="4"/>
        <v>122</v>
      </c>
      <c r="J30" s="19">
        <v>225</v>
      </c>
      <c r="K30" s="22">
        <v>2.75</v>
      </c>
      <c r="L30" s="22">
        <f t="shared" si="0"/>
        <v>18</v>
      </c>
      <c r="M30" s="23">
        <f t="shared" si="1"/>
        <v>353.5</v>
      </c>
      <c r="N30" s="24" t="s">
        <v>42</v>
      </c>
    </row>
    <row r="31" spans="1:14" ht="15" customHeight="1">
      <c r="A31" s="18">
        <f t="shared" si="2"/>
        <v>28</v>
      </c>
      <c r="B31" s="19" t="s">
        <v>149</v>
      </c>
      <c r="C31" s="19" t="s">
        <v>152</v>
      </c>
      <c r="D31" s="19" t="s">
        <v>153</v>
      </c>
      <c r="E31" s="19" t="s">
        <v>12</v>
      </c>
      <c r="F31" s="20" t="s">
        <v>36</v>
      </c>
      <c r="G31" s="19">
        <v>19</v>
      </c>
      <c r="H31" s="21">
        <v>246</v>
      </c>
      <c r="I31" s="21">
        <f t="shared" si="4"/>
        <v>246</v>
      </c>
      <c r="J31" s="19">
        <v>180</v>
      </c>
      <c r="K31" s="22">
        <v>2.75</v>
      </c>
      <c r="L31" s="22">
        <f t="shared" si="0"/>
        <v>57</v>
      </c>
      <c r="M31" s="23">
        <f t="shared" si="1"/>
        <v>733.5</v>
      </c>
      <c r="N31" s="24" t="s">
        <v>154</v>
      </c>
    </row>
    <row r="32" spans="1:14" ht="15" customHeight="1">
      <c r="A32" s="18">
        <f t="shared" si="2"/>
        <v>29</v>
      </c>
      <c r="B32" s="19" t="s">
        <v>149</v>
      </c>
      <c r="C32" s="19" t="s">
        <v>155</v>
      </c>
      <c r="D32" s="19" t="s">
        <v>156</v>
      </c>
      <c r="E32" s="19" t="s">
        <v>12</v>
      </c>
      <c r="F32" s="20" t="s">
        <v>157</v>
      </c>
      <c r="G32" s="19">
        <v>14</v>
      </c>
      <c r="H32" s="21">
        <v>120</v>
      </c>
      <c r="I32" s="21">
        <f t="shared" si="4"/>
        <v>120</v>
      </c>
      <c r="J32" s="19">
        <v>110</v>
      </c>
      <c r="K32" s="22">
        <v>2</v>
      </c>
      <c r="L32" s="22">
        <f t="shared" si="0"/>
        <v>42</v>
      </c>
      <c r="M32" s="23">
        <f t="shared" si="1"/>
        <v>282</v>
      </c>
      <c r="N32" s="24" t="s">
        <v>158</v>
      </c>
    </row>
    <row r="33" spans="1:14" ht="15" customHeight="1">
      <c r="A33" s="18">
        <f t="shared" si="2"/>
        <v>30</v>
      </c>
      <c r="B33" s="19" t="s">
        <v>149</v>
      </c>
      <c r="C33" s="19" t="s">
        <v>159</v>
      </c>
      <c r="D33" s="19" t="s">
        <v>160</v>
      </c>
      <c r="E33" s="19" t="s">
        <v>12</v>
      </c>
      <c r="F33" s="20" t="s">
        <v>119</v>
      </c>
      <c r="G33" s="19">
        <v>38</v>
      </c>
      <c r="H33" s="21">
        <v>917</v>
      </c>
      <c r="I33" s="21">
        <f t="shared" si="4"/>
        <v>917</v>
      </c>
      <c r="J33" s="19">
        <v>100</v>
      </c>
      <c r="K33" s="22">
        <v>2</v>
      </c>
      <c r="L33" s="22">
        <f t="shared" si="0"/>
        <v>114</v>
      </c>
      <c r="M33" s="23">
        <f t="shared" si="1"/>
        <v>1948</v>
      </c>
      <c r="N33" s="24" t="s">
        <v>120</v>
      </c>
    </row>
    <row r="34" spans="1:14" ht="15" customHeight="1">
      <c r="A34" s="18">
        <f t="shared" si="2"/>
        <v>31</v>
      </c>
      <c r="B34" s="19" t="s">
        <v>149</v>
      </c>
      <c r="C34" s="19" t="s">
        <v>161</v>
      </c>
      <c r="D34" s="19" t="s">
        <v>162</v>
      </c>
      <c r="E34" s="19" t="s">
        <v>12</v>
      </c>
      <c r="F34" s="20" t="s">
        <v>91</v>
      </c>
      <c r="G34" s="19">
        <v>49</v>
      </c>
      <c r="H34" s="21">
        <v>250</v>
      </c>
      <c r="I34" s="21">
        <f t="shared" si="4"/>
        <v>250</v>
      </c>
      <c r="J34" s="19">
        <v>15</v>
      </c>
      <c r="K34" s="22">
        <v>2</v>
      </c>
      <c r="L34" s="22">
        <f t="shared" si="0"/>
        <v>147</v>
      </c>
      <c r="M34" s="23">
        <f t="shared" si="1"/>
        <v>647</v>
      </c>
      <c r="N34" s="24" t="s">
        <v>109</v>
      </c>
    </row>
    <row r="35" spans="1:14" ht="15" customHeight="1">
      <c r="A35" s="18">
        <f t="shared" si="2"/>
        <v>32</v>
      </c>
      <c r="B35" s="19" t="s">
        <v>149</v>
      </c>
      <c r="C35" s="19" t="s">
        <v>163</v>
      </c>
      <c r="D35" s="19" t="s">
        <v>164</v>
      </c>
      <c r="E35" s="19" t="s">
        <v>12</v>
      </c>
      <c r="F35" s="20" t="s">
        <v>91</v>
      </c>
      <c r="G35" s="19">
        <v>42</v>
      </c>
      <c r="H35" s="21">
        <v>107</v>
      </c>
      <c r="I35" s="21">
        <f t="shared" si="4"/>
        <v>107</v>
      </c>
      <c r="J35" s="19">
        <v>15</v>
      </c>
      <c r="K35" s="22">
        <v>2</v>
      </c>
      <c r="L35" s="22">
        <f t="shared" si="0"/>
        <v>126</v>
      </c>
      <c r="M35" s="23">
        <f t="shared" si="1"/>
        <v>340</v>
      </c>
      <c r="N35" s="24" t="s">
        <v>109</v>
      </c>
    </row>
    <row r="36" spans="1:14" ht="15" customHeight="1">
      <c r="A36" s="18">
        <f t="shared" si="2"/>
        <v>33</v>
      </c>
      <c r="B36" s="19" t="s">
        <v>149</v>
      </c>
      <c r="C36" s="19" t="s">
        <v>165</v>
      </c>
      <c r="D36" s="19" t="s">
        <v>166</v>
      </c>
      <c r="E36" s="19" t="s">
        <v>12</v>
      </c>
      <c r="F36" s="20" t="s">
        <v>167</v>
      </c>
      <c r="G36" s="19">
        <v>74</v>
      </c>
      <c r="H36" s="21">
        <v>1087.5999999999999</v>
      </c>
      <c r="I36" s="21">
        <f t="shared" si="4"/>
        <v>1087.5999999999999</v>
      </c>
      <c r="J36" s="19">
        <v>140</v>
      </c>
      <c r="K36" s="22">
        <v>2.75</v>
      </c>
      <c r="L36" s="22">
        <f t="shared" ref="L36:L67" si="5">G36*3</f>
        <v>222</v>
      </c>
      <c r="M36" s="23">
        <f t="shared" ref="M36:M67" si="6">(I36*K36)+L36</f>
        <v>3212.8999999999996</v>
      </c>
      <c r="N36" s="24" t="s">
        <v>168</v>
      </c>
    </row>
    <row r="37" spans="1:14" ht="15" customHeight="1">
      <c r="A37" s="18">
        <f t="shared" si="2"/>
        <v>34</v>
      </c>
      <c r="B37" s="19" t="s">
        <v>149</v>
      </c>
      <c r="C37" s="19" t="s">
        <v>169</v>
      </c>
      <c r="D37" s="19" t="s">
        <v>170</v>
      </c>
      <c r="E37" s="19" t="s">
        <v>12</v>
      </c>
      <c r="F37" s="20" t="s">
        <v>91</v>
      </c>
      <c r="G37" s="19">
        <v>108</v>
      </c>
      <c r="H37" s="21">
        <v>500</v>
      </c>
      <c r="I37" s="21">
        <f t="shared" si="4"/>
        <v>500</v>
      </c>
      <c r="J37" s="19">
        <v>15</v>
      </c>
      <c r="K37" s="22">
        <v>2</v>
      </c>
      <c r="L37" s="22">
        <f t="shared" si="5"/>
        <v>324</v>
      </c>
      <c r="M37" s="23">
        <f t="shared" si="6"/>
        <v>1324</v>
      </c>
      <c r="N37" s="24" t="s">
        <v>109</v>
      </c>
    </row>
    <row r="38" spans="1:14" ht="15" customHeight="1">
      <c r="A38" s="18">
        <f t="shared" si="2"/>
        <v>35</v>
      </c>
      <c r="B38" s="19" t="s">
        <v>171</v>
      </c>
      <c r="C38" s="19" t="s">
        <v>172</v>
      </c>
      <c r="D38" s="19" t="s">
        <v>173</v>
      </c>
      <c r="E38" s="19" t="s">
        <v>12</v>
      </c>
      <c r="F38" s="20" t="s">
        <v>174</v>
      </c>
      <c r="G38" s="19">
        <v>70</v>
      </c>
      <c r="H38" s="21">
        <v>1750</v>
      </c>
      <c r="I38" s="21">
        <f t="shared" si="4"/>
        <v>1750</v>
      </c>
      <c r="J38" s="19">
        <v>50</v>
      </c>
      <c r="K38" s="22">
        <v>2</v>
      </c>
      <c r="L38" s="22">
        <f t="shared" si="5"/>
        <v>210</v>
      </c>
      <c r="M38" s="23">
        <f t="shared" si="6"/>
        <v>3710</v>
      </c>
      <c r="N38" s="24" t="s">
        <v>175</v>
      </c>
    </row>
    <row r="39" spans="1:14" ht="15" customHeight="1">
      <c r="A39" s="18">
        <f t="shared" si="2"/>
        <v>36</v>
      </c>
      <c r="B39" s="19" t="s">
        <v>171</v>
      </c>
      <c r="C39" s="19" t="s">
        <v>176</v>
      </c>
      <c r="D39" s="19" t="s">
        <v>177</v>
      </c>
      <c r="E39" s="19" t="s">
        <v>12</v>
      </c>
      <c r="F39" s="20" t="s">
        <v>178</v>
      </c>
      <c r="G39" s="19">
        <v>70</v>
      </c>
      <c r="H39" s="21">
        <v>1400</v>
      </c>
      <c r="I39" s="21">
        <f t="shared" si="4"/>
        <v>1400</v>
      </c>
      <c r="J39" s="19">
        <v>240</v>
      </c>
      <c r="K39" s="22">
        <v>2.75</v>
      </c>
      <c r="L39" s="22">
        <f t="shared" si="5"/>
        <v>210</v>
      </c>
      <c r="M39" s="23">
        <f t="shared" si="6"/>
        <v>4060</v>
      </c>
      <c r="N39" s="24" t="s">
        <v>179</v>
      </c>
    </row>
    <row r="40" spans="1:14" ht="15" customHeight="1">
      <c r="A40" s="18">
        <f t="shared" si="2"/>
        <v>37</v>
      </c>
      <c r="B40" s="19" t="s">
        <v>171</v>
      </c>
      <c r="C40" s="19" t="s">
        <v>180</v>
      </c>
      <c r="D40" s="19" t="s">
        <v>181</v>
      </c>
      <c r="E40" s="19" t="s">
        <v>12</v>
      </c>
      <c r="F40" s="20" t="s">
        <v>182</v>
      </c>
      <c r="G40" s="19">
        <v>20</v>
      </c>
      <c r="H40" s="21">
        <v>31</v>
      </c>
      <c r="I40" s="21">
        <v>100</v>
      </c>
      <c r="J40" s="19">
        <f>VLOOKUP(F40,[1]Invoice!$F$4:$J$71,5,FALSE)</f>
        <v>50</v>
      </c>
      <c r="K40" s="22">
        <v>2</v>
      </c>
      <c r="L40" s="22">
        <f t="shared" si="5"/>
        <v>60</v>
      </c>
      <c r="M40" s="23">
        <f t="shared" si="6"/>
        <v>260</v>
      </c>
      <c r="N40" s="24" t="s">
        <v>183</v>
      </c>
    </row>
    <row r="41" spans="1:14" ht="15" customHeight="1">
      <c r="A41" s="18">
        <f t="shared" si="2"/>
        <v>38</v>
      </c>
      <c r="B41" s="19" t="s">
        <v>171</v>
      </c>
      <c r="C41" s="19" t="s">
        <v>184</v>
      </c>
      <c r="D41" s="19" t="s">
        <v>185</v>
      </c>
      <c r="E41" s="19" t="s">
        <v>12</v>
      </c>
      <c r="F41" s="20" t="s">
        <v>48</v>
      </c>
      <c r="G41" s="19">
        <v>9</v>
      </c>
      <c r="H41" s="21">
        <v>106.2</v>
      </c>
      <c r="I41" s="21">
        <f t="shared" ref="I41:I48" si="7">H41</f>
        <v>106.2</v>
      </c>
      <c r="J41" s="19">
        <v>50</v>
      </c>
      <c r="K41" s="22">
        <v>2</v>
      </c>
      <c r="L41" s="22">
        <f t="shared" si="5"/>
        <v>27</v>
      </c>
      <c r="M41" s="23">
        <f t="shared" si="6"/>
        <v>239.4</v>
      </c>
      <c r="N41" s="24" t="s">
        <v>186</v>
      </c>
    </row>
    <row r="42" spans="1:14" ht="15" customHeight="1">
      <c r="A42" s="18">
        <f t="shared" si="2"/>
        <v>39</v>
      </c>
      <c r="B42" s="19" t="s">
        <v>171</v>
      </c>
      <c r="C42" s="19" t="s">
        <v>187</v>
      </c>
      <c r="D42" s="19" t="s">
        <v>188</v>
      </c>
      <c r="E42" s="19" t="s">
        <v>12</v>
      </c>
      <c r="F42" s="20" t="s">
        <v>91</v>
      </c>
      <c r="G42" s="19">
        <v>53</v>
      </c>
      <c r="H42" s="21">
        <v>306</v>
      </c>
      <c r="I42" s="21">
        <f t="shared" si="7"/>
        <v>306</v>
      </c>
      <c r="J42" s="19">
        <v>15</v>
      </c>
      <c r="K42" s="22">
        <v>2</v>
      </c>
      <c r="L42" s="22">
        <f t="shared" si="5"/>
        <v>159</v>
      </c>
      <c r="M42" s="23">
        <f t="shared" si="6"/>
        <v>771</v>
      </c>
      <c r="N42" s="24" t="s">
        <v>109</v>
      </c>
    </row>
    <row r="43" spans="1:14" ht="15" customHeight="1">
      <c r="A43" s="18">
        <f t="shared" si="2"/>
        <v>40</v>
      </c>
      <c r="B43" s="19" t="s">
        <v>171</v>
      </c>
      <c r="C43" s="19" t="s">
        <v>189</v>
      </c>
      <c r="D43" s="19" t="s">
        <v>190</v>
      </c>
      <c r="E43" s="19" t="s">
        <v>12</v>
      </c>
      <c r="F43" s="20" t="s">
        <v>91</v>
      </c>
      <c r="G43" s="19">
        <v>30</v>
      </c>
      <c r="H43" s="21">
        <v>204.8</v>
      </c>
      <c r="I43" s="21">
        <f t="shared" si="7"/>
        <v>204.8</v>
      </c>
      <c r="J43" s="19">
        <v>15</v>
      </c>
      <c r="K43" s="22">
        <v>2</v>
      </c>
      <c r="L43" s="22">
        <f t="shared" si="5"/>
        <v>90</v>
      </c>
      <c r="M43" s="23">
        <f t="shared" si="6"/>
        <v>499.6</v>
      </c>
      <c r="N43" s="24" t="s">
        <v>109</v>
      </c>
    </row>
    <row r="44" spans="1:14" ht="15" customHeight="1">
      <c r="A44" s="18">
        <f t="shared" si="2"/>
        <v>41</v>
      </c>
      <c r="B44" s="19" t="s">
        <v>171</v>
      </c>
      <c r="C44" s="19" t="s">
        <v>191</v>
      </c>
      <c r="D44" s="19" t="s">
        <v>192</v>
      </c>
      <c r="E44" s="19" t="s">
        <v>12</v>
      </c>
      <c r="F44" s="20" t="s">
        <v>91</v>
      </c>
      <c r="G44" s="19">
        <v>8</v>
      </c>
      <c r="H44" s="21">
        <v>48</v>
      </c>
      <c r="I44" s="21">
        <f t="shared" si="7"/>
        <v>48</v>
      </c>
      <c r="J44" s="19">
        <v>15</v>
      </c>
      <c r="K44" s="22">
        <v>2</v>
      </c>
      <c r="L44" s="22">
        <f t="shared" si="5"/>
        <v>24</v>
      </c>
      <c r="M44" s="23">
        <f t="shared" si="6"/>
        <v>120</v>
      </c>
      <c r="N44" s="24" t="s">
        <v>109</v>
      </c>
    </row>
    <row r="45" spans="1:14" ht="15" customHeight="1">
      <c r="A45" s="18">
        <f t="shared" si="2"/>
        <v>42</v>
      </c>
      <c r="B45" s="19" t="s">
        <v>171</v>
      </c>
      <c r="C45" s="19" t="s">
        <v>193</v>
      </c>
      <c r="D45" s="19" t="s">
        <v>194</v>
      </c>
      <c r="E45" s="19" t="s">
        <v>12</v>
      </c>
      <c r="F45" s="20" t="s">
        <v>91</v>
      </c>
      <c r="G45" s="19">
        <v>10</v>
      </c>
      <c r="H45" s="21">
        <v>60</v>
      </c>
      <c r="I45" s="21">
        <f t="shared" si="7"/>
        <v>60</v>
      </c>
      <c r="J45" s="19">
        <v>15</v>
      </c>
      <c r="K45" s="22">
        <v>2</v>
      </c>
      <c r="L45" s="22">
        <f t="shared" si="5"/>
        <v>30</v>
      </c>
      <c r="M45" s="23">
        <f t="shared" si="6"/>
        <v>150</v>
      </c>
      <c r="N45" s="24" t="s">
        <v>109</v>
      </c>
    </row>
    <row r="46" spans="1:14" ht="15" customHeight="1">
      <c r="A46" s="18">
        <f t="shared" si="2"/>
        <v>43</v>
      </c>
      <c r="B46" s="19" t="s">
        <v>171</v>
      </c>
      <c r="C46" s="19" t="s">
        <v>195</v>
      </c>
      <c r="D46" s="19" t="s">
        <v>196</v>
      </c>
      <c r="E46" s="19" t="s">
        <v>12</v>
      </c>
      <c r="F46" s="20" t="s">
        <v>182</v>
      </c>
      <c r="G46" s="19">
        <v>5</v>
      </c>
      <c r="H46" s="21">
        <v>100</v>
      </c>
      <c r="I46" s="21">
        <f t="shared" si="7"/>
        <v>100</v>
      </c>
      <c r="J46" s="19">
        <f>VLOOKUP(F46,[1]Invoice!$F$4:$J$71,5,FALSE)</f>
        <v>50</v>
      </c>
      <c r="K46" s="22">
        <v>2</v>
      </c>
      <c r="L46" s="22">
        <f t="shared" si="5"/>
        <v>15</v>
      </c>
      <c r="M46" s="23">
        <f t="shared" si="6"/>
        <v>215</v>
      </c>
      <c r="N46" s="24" t="s">
        <v>183</v>
      </c>
    </row>
    <row r="47" spans="1:14" ht="15" customHeight="1">
      <c r="A47" s="18">
        <f t="shared" si="2"/>
        <v>44</v>
      </c>
      <c r="B47" s="19" t="s">
        <v>171</v>
      </c>
      <c r="C47" s="19" t="s">
        <v>197</v>
      </c>
      <c r="D47" s="19" t="s">
        <v>198</v>
      </c>
      <c r="E47" s="19" t="s">
        <v>12</v>
      </c>
      <c r="F47" s="20" t="s">
        <v>199</v>
      </c>
      <c r="G47" s="19">
        <v>14</v>
      </c>
      <c r="H47" s="21">
        <v>101.4</v>
      </c>
      <c r="I47" s="21">
        <f t="shared" si="7"/>
        <v>101.4</v>
      </c>
      <c r="J47" s="19">
        <v>45</v>
      </c>
      <c r="K47" s="22">
        <v>2</v>
      </c>
      <c r="L47" s="22">
        <f t="shared" si="5"/>
        <v>42</v>
      </c>
      <c r="M47" s="23">
        <f t="shared" si="6"/>
        <v>244.8</v>
      </c>
      <c r="N47" s="24" t="s">
        <v>200</v>
      </c>
    </row>
    <row r="48" spans="1:14" ht="15" customHeight="1">
      <c r="A48" s="18">
        <f t="shared" si="2"/>
        <v>45</v>
      </c>
      <c r="B48" s="19" t="s">
        <v>201</v>
      </c>
      <c r="C48" s="19" t="s">
        <v>202</v>
      </c>
      <c r="D48" s="19" t="s">
        <v>203</v>
      </c>
      <c r="E48" s="19" t="s">
        <v>12</v>
      </c>
      <c r="F48" s="20" t="s">
        <v>31</v>
      </c>
      <c r="G48" s="19">
        <v>46</v>
      </c>
      <c r="H48" s="21">
        <v>717</v>
      </c>
      <c r="I48" s="21">
        <f t="shared" si="7"/>
        <v>717</v>
      </c>
      <c r="J48" s="19">
        <v>240</v>
      </c>
      <c r="K48" s="22">
        <v>2.75</v>
      </c>
      <c r="L48" s="22">
        <f t="shared" si="5"/>
        <v>138</v>
      </c>
      <c r="M48" s="23">
        <f t="shared" si="6"/>
        <v>2109.75</v>
      </c>
      <c r="N48" s="24" t="s">
        <v>34</v>
      </c>
    </row>
    <row r="49" spans="1:14" ht="15" customHeight="1">
      <c r="A49" s="18">
        <f t="shared" si="2"/>
        <v>46</v>
      </c>
      <c r="B49" s="19" t="s">
        <v>201</v>
      </c>
      <c r="C49" s="19" t="s">
        <v>204</v>
      </c>
      <c r="D49" s="19" t="s">
        <v>205</v>
      </c>
      <c r="E49" s="19" t="s">
        <v>12</v>
      </c>
      <c r="F49" s="20" t="s">
        <v>157</v>
      </c>
      <c r="G49" s="19">
        <v>5</v>
      </c>
      <c r="H49" s="21">
        <v>50</v>
      </c>
      <c r="I49" s="21">
        <v>100</v>
      </c>
      <c r="J49" s="19">
        <v>110</v>
      </c>
      <c r="K49" s="22">
        <v>2</v>
      </c>
      <c r="L49" s="22">
        <f t="shared" si="5"/>
        <v>15</v>
      </c>
      <c r="M49" s="23">
        <f t="shared" si="6"/>
        <v>215</v>
      </c>
      <c r="N49" s="24" t="s">
        <v>158</v>
      </c>
    </row>
    <row r="50" spans="1:14" ht="15" customHeight="1">
      <c r="A50" s="18">
        <f t="shared" si="2"/>
        <v>47</v>
      </c>
      <c r="B50" s="19" t="s">
        <v>201</v>
      </c>
      <c r="C50" s="19" t="s">
        <v>206</v>
      </c>
      <c r="D50" s="19" t="s">
        <v>207</v>
      </c>
      <c r="E50" s="19" t="s">
        <v>12</v>
      </c>
      <c r="F50" s="20" t="s">
        <v>208</v>
      </c>
      <c r="G50" s="19">
        <v>19</v>
      </c>
      <c r="H50" s="21">
        <v>304</v>
      </c>
      <c r="I50" s="21">
        <f t="shared" ref="I50:I55" si="8">H50</f>
        <v>304</v>
      </c>
      <c r="J50" s="19">
        <v>130</v>
      </c>
      <c r="K50" s="22">
        <v>2.75</v>
      </c>
      <c r="L50" s="22">
        <f t="shared" si="5"/>
        <v>57</v>
      </c>
      <c r="M50" s="23">
        <f t="shared" si="6"/>
        <v>893</v>
      </c>
      <c r="N50" s="24" t="s">
        <v>209</v>
      </c>
    </row>
    <row r="51" spans="1:14" ht="15" customHeight="1">
      <c r="A51" s="18">
        <f t="shared" si="2"/>
        <v>48</v>
      </c>
      <c r="B51" s="19" t="s">
        <v>201</v>
      </c>
      <c r="C51" s="19" t="s">
        <v>210</v>
      </c>
      <c r="D51" s="19" t="s">
        <v>211</v>
      </c>
      <c r="E51" s="19" t="s">
        <v>12</v>
      </c>
      <c r="F51" s="20" t="s">
        <v>208</v>
      </c>
      <c r="G51" s="19">
        <v>85</v>
      </c>
      <c r="H51" s="21">
        <v>2125</v>
      </c>
      <c r="I51" s="21">
        <f t="shared" si="8"/>
        <v>2125</v>
      </c>
      <c r="J51" s="19">
        <v>130</v>
      </c>
      <c r="K51" s="22">
        <v>2.75</v>
      </c>
      <c r="L51" s="22">
        <f t="shared" si="5"/>
        <v>255</v>
      </c>
      <c r="M51" s="23">
        <f t="shared" si="6"/>
        <v>6098.75</v>
      </c>
      <c r="N51" s="24" t="s">
        <v>209</v>
      </c>
    </row>
    <row r="52" spans="1:14" ht="15" customHeight="1">
      <c r="A52" s="18">
        <f t="shared" si="2"/>
        <v>49</v>
      </c>
      <c r="B52" s="19" t="s">
        <v>201</v>
      </c>
      <c r="C52" s="19" t="s">
        <v>212</v>
      </c>
      <c r="D52" s="19" t="s">
        <v>213</v>
      </c>
      <c r="E52" s="19" t="s">
        <v>12</v>
      </c>
      <c r="F52" s="20" t="s">
        <v>214</v>
      </c>
      <c r="G52" s="19">
        <v>22</v>
      </c>
      <c r="H52" s="21">
        <v>322</v>
      </c>
      <c r="I52" s="21">
        <f t="shared" si="8"/>
        <v>322</v>
      </c>
      <c r="J52" s="19">
        <v>60</v>
      </c>
      <c r="K52" s="22">
        <v>2</v>
      </c>
      <c r="L52" s="22">
        <f t="shared" si="5"/>
        <v>66</v>
      </c>
      <c r="M52" s="23">
        <f t="shared" si="6"/>
        <v>710</v>
      </c>
      <c r="N52" s="24" t="s">
        <v>215</v>
      </c>
    </row>
    <row r="53" spans="1:14" ht="15" customHeight="1">
      <c r="A53" s="18">
        <f t="shared" si="2"/>
        <v>50</v>
      </c>
      <c r="B53" s="19" t="s">
        <v>201</v>
      </c>
      <c r="C53" s="19" t="s">
        <v>216</v>
      </c>
      <c r="D53" s="19" t="s">
        <v>217</v>
      </c>
      <c r="E53" s="19" t="s">
        <v>12</v>
      </c>
      <c r="F53" s="20" t="s">
        <v>214</v>
      </c>
      <c r="G53" s="19">
        <v>4</v>
      </c>
      <c r="H53" s="21">
        <v>24</v>
      </c>
      <c r="I53" s="21">
        <f t="shared" si="8"/>
        <v>24</v>
      </c>
      <c r="J53" s="19">
        <v>60</v>
      </c>
      <c r="K53" s="22">
        <v>2</v>
      </c>
      <c r="L53" s="22">
        <f t="shared" si="5"/>
        <v>12</v>
      </c>
      <c r="M53" s="23">
        <f t="shared" si="6"/>
        <v>60</v>
      </c>
      <c r="N53" s="24" t="s">
        <v>215</v>
      </c>
    </row>
    <row r="54" spans="1:14" ht="15" customHeight="1">
      <c r="A54" s="18">
        <f t="shared" si="2"/>
        <v>51</v>
      </c>
      <c r="B54" s="19" t="s">
        <v>218</v>
      </c>
      <c r="C54" s="19" t="s">
        <v>219</v>
      </c>
      <c r="D54" s="19" t="s">
        <v>220</v>
      </c>
      <c r="E54" s="19" t="s">
        <v>12</v>
      </c>
      <c r="F54" s="20" t="s">
        <v>43</v>
      </c>
      <c r="G54" s="19">
        <v>18</v>
      </c>
      <c r="H54" s="21">
        <v>99</v>
      </c>
      <c r="I54" s="21">
        <f t="shared" si="8"/>
        <v>99</v>
      </c>
      <c r="J54" s="19">
        <v>25</v>
      </c>
      <c r="K54" s="22">
        <v>2</v>
      </c>
      <c r="L54" s="22">
        <f t="shared" si="5"/>
        <v>54</v>
      </c>
      <c r="M54" s="23">
        <f t="shared" si="6"/>
        <v>252</v>
      </c>
      <c r="N54" s="24" t="s">
        <v>44</v>
      </c>
    </row>
    <row r="55" spans="1:14" ht="15" customHeight="1">
      <c r="A55" s="18">
        <f t="shared" si="2"/>
        <v>52</v>
      </c>
      <c r="B55" s="19" t="s">
        <v>221</v>
      </c>
      <c r="C55" s="19" t="s">
        <v>222</v>
      </c>
      <c r="D55" s="19" t="s">
        <v>223</v>
      </c>
      <c r="E55" s="19" t="s">
        <v>12</v>
      </c>
      <c r="F55" s="20" t="s">
        <v>41</v>
      </c>
      <c r="G55" s="19">
        <v>4</v>
      </c>
      <c r="H55" s="21">
        <v>56</v>
      </c>
      <c r="I55" s="21">
        <f t="shared" si="8"/>
        <v>56</v>
      </c>
      <c r="J55" s="19">
        <v>225</v>
      </c>
      <c r="K55" s="22">
        <v>2.75</v>
      </c>
      <c r="L55" s="22">
        <f t="shared" si="5"/>
        <v>12</v>
      </c>
      <c r="M55" s="23">
        <f t="shared" si="6"/>
        <v>166</v>
      </c>
      <c r="N55" s="24" t="s">
        <v>42</v>
      </c>
    </row>
    <row r="56" spans="1:14" ht="15" customHeight="1">
      <c r="A56" s="18">
        <f t="shared" si="2"/>
        <v>53</v>
      </c>
      <c r="B56" s="19" t="s">
        <v>221</v>
      </c>
      <c r="C56" s="19" t="s">
        <v>224</v>
      </c>
      <c r="D56" s="19" t="s">
        <v>225</v>
      </c>
      <c r="E56" s="19" t="s">
        <v>12</v>
      </c>
      <c r="F56" s="20" t="s">
        <v>87</v>
      </c>
      <c r="G56" s="19">
        <v>3</v>
      </c>
      <c r="H56" s="21">
        <v>60</v>
      </c>
      <c r="I56" s="21">
        <v>100</v>
      </c>
      <c r="J56" s="19">
        <v>75</v>
      </c>
      <c r="K56" s="22">
        <v>2</v>
      </c>
      <c r="L56" s="22">
        <f t="shared" si="5"/>
        <v>9</v>
      </c>
      <c r="M56" s="23">
        <f t="shared" si="6"/>
        <v>209</v>
      </c>
      <c r="N56" s="24" t="s">
        <v>88</v>
      </c>
    </row>
    <row r="57" spans="1:14" ht="15" customHeight="1">
      <c r="A57" s="18">
        <f t="shared" si="2"/>
        <v>54</v>
      </c>
      <c r="B57" s="19" t="s">
        <v>226</v>
      </c>
      <c r="C57" s="19" t="s">
        <v>227</v>
      </c>
      <c r="D57" s="19" t="s">
        <v>228</v>
      </c>
      <c r="E57" s="19" t="s">
        <v>12</v>
      </c>
      <c r="F57" s="20" t="s">
        <v>29</v>
      </c>
      <c r="G57" s="19">
        <v>33</v>
      </c>
      <c r="H57" s="21">
        <v>462.8</v>
      </c>
      <c r="I57" s="21">
        <f>H57</f>
        <v>462.8</v>
      </c>
      <c r="J57" s="19">
        <v>190</v>
      </c>
      <c r="K57" s="22">
        <v>2.75</v>
      </c>
      <c r="L57" s="22">
        <f t="shared" si="5"/>
        <v>99</v>
      </c>
      <c r="M57" s="23">
        <f t="shared" si="6"/>
        <v>1371.7</v>
      </c>
      <c r="N57" s="24" t="s">
        <v>139</v>
      </c>
    </row>
    <row r="58" spans="1:14" ht="15" customHeight="1">
      <c r="A58" s="18">
        <f t="shared" si="2"/>
        <v>55</v>
      </c>
      <c r="B58" s="19" t="s">
        <v>226</v>
      </c>
      <c r="C58" s="19" t="s">
        <v>229</v>
      </c>
      <c r="D58" s="19" t="s">
        <v>230</v>
      </c>
      <c r="E58" s="19" t="s">
        <v>12</v>
      </c>
      <c r="F58" s="20" t="s">
        <v>55</v>
      </c>
      <c r="G58" s="19">
        <v>55</v>
      </c>
      <c r="H58" s="21">
        <v>796</v>
      </c>
      <c r="I58" s="21">
        <f>H58</f>
        <v>796</v>
      </c>
      <c r="J58" s="19">
        <v>250</v>
      </c>
      <c r="K58" s="22">
        <v>2.75</v>
      </c>
      <c r="L58" s="22">
        <f t="shared" si="5"/>
        <v>165</v>
      </c>
      <c r="M58" s="23">
        <f t="shared" si="6"/>
        <v>2354</v>
      </c>
      <c r="N58" s="24" t="s">
        <v>49</v>
      </c>
    </row>
    <row r="59" spans="1:14" ht="15" customHeight="1">
      <c r="A59" s="18">
        <f t="shared" si="2"/>
        <v>56</v>
      </c>
      <c r="B59" s="19" t="s">
        <v>226</v>
      </c>
      <c r="C59" s="19" t="s">
        <v>231</v>
      </c>
      <c r="D59" s="19" t="s">
        <v>232</v>
      </c>
      <c r="E59" s="19" t="s">
        <v>12</v>
      </c>
      <c r="F59" s="20" t="s">
        <v>233</v>
      </c>
      <c r="G59" s="19">
        <v>43</v>
      </c>
      <c r="H59" s="21">
        <v>644</v>
      </c>
      <c r="I59" s="21">
        <f>H59</f>
        <v>644</v>
      </c>
      <c r="J59" s="19">
        <v>220</v>
      </c>
      <c r="K59" s="22">
        <v>2.75</v>
      </c>
      <c r="L59" s="22">
        <f t="shared" si="5"/>
        <v>129</v>
      </c>
      <c r="M59" s="23">
        <f t="shared" si="6"/>
        <v>1900</v>
      </c>
      <c r="N59" s="24" t="s">
        <v>234</v>
      </c>
    </row>
    <row r="60" spans="1:14" ht="15" customHeight="1">
      <c r="A60" s="18">
        <f t="shared" si="2"/>
        <v>57</v>
      </c>
      <c r="B60" s="19" t="s">
        <v>226</v>
      </c>
      <c r="C60" s="19" t="s">
        <v>235</v>
      </c>
      <c r="D60" s="19" t="s">
        <v>236</v>
      </c>
      <c r="E60" s="19" t="s">
        <v>12</v>
      </c>
      <c r="F60" s="20" t="s">
        <v>233</v>
      </c>
      <c r="G60" s="19">
        <v>1</v>
      </c>
      <c r="H60" s="21">
        <v>6</v>
      </c>
      <c r="I60" s="21">
        <f>H60</f>
        <v>6</v>
      </c>
      <c r="J60" s="19">
        <v>220</v>
      </c>
      <c r="K60" s="22">
        <v>2.75</v>
      </c>
      <c r="L60" s="22">
        <f t="shared" si="5"/>
        <v>3</v>
      </c>
      <c r="M60" s="23">
        <f t="shared" si="6"/>
        <v>19.5</v>
      </c>
      <c r="N60" s="24" t="s">
        <v>234</v>
      </c>
    </row>
    <row r="61" spans="1:14" ht="15" customHeight="1">
      <c r="A61" s="18">
        <f t="shared" si="2"/>
        <v>58</v>
      </c>
      <c r="B61" s="19" t="s">
        <v>226</v>
      </c>
      <c r="C61" s="19" t="s">
        <v>237</v>
      </c>
      <c r="D61" s="19" t="s">
        <v>238</v>
      </c>
      <c r="E61" s="19" t="s">
        <v>12</v>
      </c>
      <c r="F61" s="20" t="s">
        <v>174</v>
      </c>
      <c r="G61" s="19">
        <v>30</v>
      </c>
      <c r="H61" s="21">
        <v>750</v>
      </c>
      <c r="I61" s="21">
        <f>H61</f>
        <v>750</v>
      </c>
      <c r="J61" s="19">
        <v>50</v>
      </c>
      <c r="K61" s="22">
        <v>2</v>
      </c>
      <c r="L61" s="22">
        <f t="shared" si="5"/>
        <v>90</v>
      </c>
      <c r="M61" s="23">
        <f t="shared" si="6"/>
        <v>1590</v>
      </c>
      <c r="N61" s="24" t="s">
        <v>175</v>
      </c>
    </row>
    <row r="62" spans="1:14" ht="15" customHeight="1">
      <c r="A62" s="18">
        <f t="shared" si="2"/>
        <v>59</v>
      </c>
      <c r="B62" s="19" t="s">
        <v>226</v>
      </c>
      <c r="C62" s="19" t="s">
        <v>239</v>
      </c>
      <c r="D62" s="19" t="s">
        <v>240</v>
      </c>
      <c r="E62" s="19" t="s">
        <v>12</v>
      </c>
      <c r="F62" s="20" t="s">
        <v>241</v>
      </c>
      <c r="G62" s="19">
        <v>2</v>
      </c>
      <c r="H62" s="21">
        <v>12</v>
      </c>
      <c r="I62" s="21">
        <v>100</v>
      </c>
      <c r="J62" s="19">
        <v>40</v>
      </c>
      <c r="K62" s="22">
        <v>2</v>
      </c>
      <c r="L62" s="22">
        <f t="shared" si="5"/>
        <v>6</v>
      </c>
      <c r="M62" s="23">
        <f t="shared" si="6"/>
        <v>206</v>
      </c>
      <c r="N62" s="24" t="s">
        <v>242</v>
      </c>
    </row>
    <row r="63" spans="1:14" ht="15" customHeight="1">
      <c r="A63" s="18">
        <f t="shared" si="2"/>
        <v>60</v>
      </c>
      <c r="B63" s="19" t="s">
        <v>243</v>
      </c>
      <c r="C63" s="19" t="s">
        <v>244</v>
      </c>
      <c r="D63" s="19" t="s">
        <v>245</v>
      </c>
      <c r="E63" s="19" t="s">
        <v>12</v>
      </c>
      <c r="F63" s="20" t="s">
        <v>27</v>
      </c>
      <c r="G63" s="19">
        <v>39</v>
      </c>
      <c r="H63" s="21">
        <v>728</v>
      </c>
      <c r="I63" s="21">
        <f>H63</f>
        <v>728</v>
      </c>
      <c r="J63" s="19">
        <v>220</v>
      </c>
      <c r="K63" s="22">
        <v>2.75</v>
      </c>
      <c r="L63" s="22">
        <f t="shared" si="5"/>
        <v>117</v>
      </c>
      <c r="M63" s="23">
        <f t="shared" si="6"/>
        <v>2119</v>
      </c>
      <c r="N63" s="24" t="s">
        <v>71</v>
      </c>
    </row>
    <row r="64" spans="1:14" ht="15" customHeight="1">
      <c r="A64" s="18">
        <f t="shared" si="2"/>
        <v>61</v>
      </c>
      <c r="B64" s="19" t="s">
        <v>243</v>
      </c>
      <c r="C64" s="19" t="s">
        <v>246</v>
      </c>
      <c r="D64" s="19" t="s">
        <v>247</v>
      </c>
      <c r="E64" s="19" t="s">
        <v>12</v>
      </c>
      <c r="F64" s="20" t="s">
        <v>91</v>
      </c>
      <c r="G64" s="19">
        <v>12</v>
      </c>
      <c r="H64" s="21">
        <v>210</v>
      </c>
      <c r="I64" s="21">
        <f>H64</f>
        <v>210</v>
      </c>
      <c r="J64" s="19">
        <v>15</v>
      </c>
      <c r="K64" s="22">
        <v>2</v>
      </c>
      <c r="L64" s="22">
        <f t="shared" si="5"/>
        <v>36</v>
      </c>
      <c r="M64" s="23">
        <f t="shared" si="6"/>
        <v>456</v>
      </c>
      <c r="N64" s="24" t="s">
        <v>92</v>
      </c>
    </row>
    <row r="65" spans="1:14" ht="15" customHeight="1">
      <c r="A65" s="18">
        <f t="shared" si="2"/>
        <v>62</v>
      </c>
      <c r="B65" s="19" t="s">
        <v>243</v>
      </c>
      <c r="C65" s="19" t="s">
        <v>248</v>
      </c>
      <c r="D65" s="19" t="s">
        <v>249</v>
      </c>
      <c r="E65" s="19" t="s">
        <v>12</v>
      </c>
      <c r="F65" s="20" t="s">
        <v>54</v>
      </c>
      <c r="G65" s="19">
        <v>11</v>
      </c>
      <c r="H65" s="21">
        <v>56</v>
      </c>
      <c r="I65" s="21">
        <v>100</v>
      </c>
      <c r="J65" s="19">
        <v>15</v>
      </c>
      <c r="K65" s="22">
        <v>2</v>
      </c>
      <c r="L65" s="22">
        <f t="shared" si="5"/>
        <v>33</v>
      </c>
      <c r="M65" s="23">
        <f t="shared" si="6"/>
        <v>233</v>
      </c>
      <c r="N65" s="24" t="s">
        <v>250</v>
      </c>
    </row>
    <row r="66" spans="1:14" ht="15" customHeight="1">
      <c r="A66" s="18">
        <f t="shared" si="2"/>
        <v>63</v>
      </c>
      <c r="B66" s="19" t="s">
        <v>243</v>
      </c>
      <c r="C66" s="19" t="s">
        <v>251</v>
      </c>
      <c r="D66" s="19" t="s">
        <v>252</v>
      </c>
      <c r="E66" s="19" t="s">
        <v>12</v>
      </c>
      <c r="F66" s="20" t="s">
        <v>30</v>
      </c>
      <c r="G66" s="19">
        <v>18</v>
      </c>
      <c r="H66" s="21">
        <v>194</v>
      </c>
      <c r="I66" s="21">
        <f>H66</f>
        <v>194</v>
      </c>
      <c r="J66" s="19">
        <v>60</v>
      </c>
      <c r="K66" s="22">
        <v>2</v>
      </c>
      <c r="L66" s="22">
        <f t="shared" si="5"/>
        <v>54</v>
      </c>
      <c r="M66" s="23">
        <f t="shared" si="6"/>
        <v>442</v>
      </c>
      <c r="N66" s="24" t="s">
        <v>32</v>
      </c>
    </row>
    <row r="67" spans="1:14" ht="15" customHeight="1">
      <c r="A67" s="18">
        <f t="shared" si="2"/>
        <v>64</v>
      </c>
      <c r="B67" s="19" t="s">
        <v>243</v>
      </c>
      <c r="C67" s="19" t="s">
        <v>253</v>
      </c>
      <c r="D67" s="19" t="s">
        <v>254</v>
      </c>
      <c r="E67" s="19" t="s">
        <v>12</v>
      </c>
      <c r="F67" s="20" t="s">
        <v>40</v>
      </c>
      <c r="G67" s="19">
        <v>20</v>
      </c>
      <c r="H67" s="21">
        <v>500</v>
      </c>
      <c r="I67" s="21">
        <f>H67</f>
        <v>500</v>
      </c>
      <c r="J67" s="19">
        <v>90</v>
      </c>
      <c r="K67" s="22">
        <v>2</v>
      </c>
      <c r="L67" s="22">
        <f t="shared" si="5"/>
        <v>60</v>
      </c>
      <c r="M67" s="23">
        <f t="shared" si="6"/>
        <v>1060</v>
      </c>
      <c r="N67" s="24" t="s">
        <v>255</v>
      </c>
    </row>
    <row r="68" spans="1:14" ht="15" customHeight="1">
      <c r="A68" s="18">
        <f t="shared" si="2"/>
        <v>65</v>
      </c>
      <c r="B68" s="19" t="s">
        <v>243</v>
      </c>
      <c r="C68" s="19" t="s">
        <v>256</v>
      </c>
      <c r="D68" s="19" t="s">
        <v>257</v>
      </c>
      <c r="E68" s="19" t="s">
        <v>12</v>
      </c>
      <c r="F68" s="20" t="s">
        <v>258</v>
      </c>
      <c r="G68" s="19">
        <v>39</v>
      </c>
      <c r="H68" s="21">
        <v>802</v>
      </c>
      <c r="I68" s="21">
        <f>H68</f>
        <v>802</v>
      </c>
      <c r="J68" s="19">
        <v>35</v>
      </c>
      <c r="K68" s="22">
        <v>2</v>
      </c>
      <c r="L68" s="22">
        <f t="shared" ref="L68:L81" si="9">G68*3</f>
        <v>117</v>
      </c>
      <c r="M68" s="23">
        <f t="shared" ref="M68:M81" si="10">(I68*K68)+L68</f>
        <v>1721</v>
      </c>
      <c r="N68" s="24" t="s">
        <v>259</v>
      </c>
    </row>
    <row r="69" spans="1:14" ht="15" customHeight="1">
      <c r="A69" s="18">
        <f t="shared" si="2"/>
        <v>66</v>
      </c>
      <c r="B69" s="19" t="s">
        <v>243</v>
      </c>
      <c r="C69" s="19" t="s">
        <v>260</v>
      </c>
      <c r="D69" s="19" t="s">
        <v>261</v>
      </c>
      <c r="E69" s="19" t="s">
        <v>12</v>
      </c>
      <c r="F69" s="20" t="s">
        <v>28</v>
      </c>
      <c r="G69" s="19">
        <v>25</v>
      </c>
      <c r="H69" s="21">
        <v>338</v>
      </c>
      <c r="I69" s="21">
        <f>H69</f>
        <v>338</v>
      </c>
      <c r="J69" s="19">
        <v>215</v>
      </c>
      <c r="K69" s="22">
        <v>2.75</v>
      </c>
      <c r="L69" s="22">
        <f t="shared" si="9"/>
        <v>75</v>
      </c>
      <c r="M69" s="23">
        <f t="shared" si="10"/>
        <v>1004.5</v>
      </c>
      <c r="N69" s="24" t="s">
        <v>68</v>
      </c>
    </row>
    <row r="70" spans="1:14" ht="15" customHeight="1">
      <c r="A70" s="18">
        <f t="shared" ref="A70:A81" si="11">A69+1</f>
        <v>67</v>
      </c>
      <c r="B70" s="19" t="s">
        <v>243</v>
      </c>
      <c r="C70" s="19" t="s">
        <v>262</v>
      </c>
      <c r="D70" s="19" t="s">
        <v>263</v>
      </c>
      <c r="E70" s="19" t="s">
        <v>12</v>
      </c>
      <c r="F70" s="20" t="s">
        <v>264</v>
      </c>
      <c r="G70" s="19">
        <v>4</v>
      </c>
      <c r="H70" s="21">
        <v>64</v>
      </c>
      <c r="I70" s="21">
        <v>100</v>
      </c>
      <c r="J70" s="19">
        <f>VLOOKUP(F70,[1]Invoice!$F$4:$J$71,5,FALSE)</f>
        <v>160</v>
      </c>
      <c r="K70" s="22">
        <v>2</v>
      </c>
      <c r="L70" s="22">
        <f t="shared" si="9"/>
        <v>12</v>
      </c>
      <c r="M70" s="23">
        <f t="shared" si="10"/>
        <v>212</v>
      </c>
      <c r="N70" s="24" t="s">
        <v>265</v>
      </c>
    </row>
    <row r="71" spans="1:14" ht="15" customHeight="1">
      <c r="A71" s="18">
        <f t="shared" si="11"/>
        <v>68</v>
      </c>
      <c r="B71" s="19" t="s">
        <v>243</v>
      </c>
      <c r="C71" s="19" t="s">
        <v>266</v>
      </c>
      <c r="D71" s="19" t="s">
        <v>267</v>
      </c>
      <c r="E71" s="19" t="s">
        <v>12</v>
      </c>
      <c r="F71" s="20" t="s">
        <v>268</v>
      </c>
      <c r="G71" s="19">
        <v>18</v>
      </c>
      <c r="H71" s="21">
        <v>268.39999999999998</v>
      </c>
      <c r="I71" s="21">
        <f t="shared" ref="I71:I81" si="12">H71</f>
        <v>268.39999999999998</v>
      </c>
      <c r="J71" s="19">
        <v>210</v>
      </c>
      <c r="K71" s="22">
        <v>2.75</v>
      </c>
      <c r="L71" s="22">
        <f t="shared" si="9"/>
        <v>54</v>
      </c>
      <c r="M71" s="23">
        <f t="shared" si="10"/>
        <v>792.09999999999991</v>
      </c>
      <c r="N71" s="24" t="s">
        <v>269</v>
      </c>
    </row>
    <row r="72" spans="1:14" ht="15" customHeight="1">
      <c r="A72" s="18">
        <f t="shared" si="11"/>
        <v>69</v>
      </c>
      <c r="B72" s="19" t="s">
        <v>243</v>
      </c>
      <c r="C72" s="19" t="s">
        <v>270</v>
      </c>
      <c r="D72" s="19" t="s">
        <v>271</v>
      </c>
      <c r="E72" s="19" t="s">
        <v>12</v>
      </c>
      <c r="F72" s="20" t="s">
        <v>28</v>
      </c>
      <c r="G72" s="19">
        <v>48</v>
      </c>
      <c r="H72" s="21">
        <v>706</v>
      </c>
      <c r="I72" s="21">
        <f t="shared" si="12"/>
        <v>706</v>
      </c>
      <c r="J72" s="19">
        <v>215</v>
      </c>
      <c r="K72" s="22">
        <v>2.75</v>
      </c>
      <c r="L72" s="22">
        <f t="shared" si="9"/>
        <v>144</v>
      </c>
      <c r="M72" s="23">
        <f t="shared" si="10"/>
        <v>2085.5</v>
      </c>
      <c r="N72" s="24" t="s">
        <v>68</v>
      </c>
    </row>
    <row r="73" spans="1:14" ht="15" customHeight="1">
      <c r="A73" s="18">
        <f t="shared" si="11"/>
        <v>70</v>
      </c>
      <c r="B73" s="19" t="s">
        <v>243</v>
      </c>
      <c r="C73" s="19" t="s">
        <v>272</v>
      </c>
      <c r="D73" s="19" t="s">
        <v>273</v>
      </c>
      <c r="E73" s="19" t="s">
        <v>12</v>
      </c>
      <c r="F73" s="20" t="s">
        <v>56</v>
      </c>
      <c r="G73" s="19">
        <v>38</v>
      </c>
      <c r="H73" s="21">
        <v>405</v>
      </c>
      <c r="I73" s="21">
        <f t="shared" si="12"/>
        <v>405</v>
      </c>
      <c r="J73" s="19">
        <f>VLOOKUP(F73,[1]Invoice!$F$4:$J$71,5,FALSE)</f>
        <v>100</v>
      </c>
      <c r="K73" s="22">
        <v>2</v>
      </c>
      <c r="L73" s="22">
        <f t="shared" si="9"/>
        <v>114</v>
      </c>
      <c r="M73" s="23">
        <f t="shared" si="10"/>
        <v>924</v>
      </c>
      <c r="N73" s="24" t="s">
        <v>57</v>
      </c>
    </row>
    <row r="74" spans="1:14" ht="15" customHeight="1">
      <c r="A74" s="18">
        <f t="shared" si="11"/>
        <v>71</v>
      </c>
      <c r="B74" s="19" t="s">
        <v>243</v>
      </c>
      <c r="C74" s="19" t="s">
        <v>274</v>
      </c>
      <c r="D74" s="19" t="s">
        <v>275</v>
      </c>
      <c r="E74" s="19" t="s">
        <v>12</v>
      </c>
      <c r="F74" s="20" t="s">
        <v>60</v>
      </c>
      <c r="G74" s="19">
        <v>48</v>
      </c>
      <c r="H74" s="21">
        <v>246</v>
      </c>
      <c r="I74" s="21">
        <f t="shared" si="12"/>
        <v>246</v>
      </c>
      <c r="J74" s="19">
        <v>280</v>
      </c>
      <c r="K74" s="22">
        <v>3.25</v>
      </c>
      <c r="L74" s="22">
        <f t="shared" si="9"/>
        <v>144</v>
      </c>
      <c r="M74" s="23">
        <f t="shared" si="10"/>
        <v>943.5</v>
      </c>
      <c r="N74" s="24" t="s">
        <v>276</v>
      </c>
    </row>
    <row r="75" spans="1:14" ht="15" customHeight="1">
      <c r="A75" s="18">
        <f t="shared" si="11"/>
        <v>72</v>
      </c>
      <c r="B75" s="19" t="s">
        <v>243</v>
      </c>
      <c r="C75" s="19" t="s">
        <v>277</v>
      </c>
      <c r="D75" s="19" t="s">
        <v>278</v>
      </c>
      <c r="E75" s="19" t="s">
        <v>12</v>
      </c>
      <c r="F75" s="20" t="s">
        <v>60</v>
      </c>
      <c r="G75" s="19">
        <v>39</v>
      </c>
      <c r="H75" s="21">
        <v>604</v>
      </c>
      <c r="I75" s="21">
        <f t="shared" si="12"/>
        <v>604</v>
      </c>
      <c r="J75" s="19">
        <v>280</v>
      </c>
      <c r="K75" s="22">
        <v>3.25</v>
      </c>
      <c r="L75" s="22">
        <f t="shared" si="9"/>
        <v>117</v>
      </c>
      <c r="M75" s="23">
        <f t="shared" si="10"/>
        <v>2080</v>
      </c>
      <c r="N75" s="24" t="s">
        <v>276</v>
      </c>
    </row>
    <row r="76" spans="1:14" ht="15" customHeight="1">
      <c r="A76" s="18">
        <f t="shared" si="11"/>
        <v>73</v>
      </c>
      <c r="B76" s="19" t="s">
        <v>243</v>
      </c>
      <c r="C76" s="19" t="s">
        <v>279</v>
      </c>
      <c r="D76" s="19" t="s">
        <v>280</v>
      </c>
      <c r="E76" s="19" t="s">
        <v>12</v>
      </c>
      <c r="F76" s="20" t="s">
        <v>26</v>
      </c>
      <c r="G76" s="19">
        <v>23</v>
      </c>
      <c r="H76" s="21">
        <v>306</v>
      </c>
      <c r="I76" s="21">
        <f t="shared" si="12"/>
        <v>306</v>
      </c>
      <c r="J76" s="19">
        <v>180</v>
      </c>
      <c r="K76" s="22">
        <v>2.75</v>
      </c>
      <c r="L76" s="22">
        <f t="shared" si="9"/>
        <v>69</v>
      </c>
      <c r="M76" s="23">
        <f t="shared" si="10"/>
        <v>910.5</v>
      </c>
      <c r="N76" s="24" t="s">
        <v>33</v>
      </c>
    </row>
    <row r="77" spans="1:14" ht="15" customHeight="1">
      <c r="A77" s="18">
        <f t="shared" si="11"/>
        <v>74</v>
      </c>
      <c r="B77" s="19" t="s">
        <v>243</v>
      </c>
      <c r="C77" s="19" t="s">
        <v>281</v>
      </c>
      <c r="D77" s="19" t="s">
        <v>282</v>
      </c>
      <c r="E77" s="19" t="s">
        <v>12</v>
      </c>
      <c r="F77" s="20" t="s">
        <v>283</v>
      </c>
      <c r="G77" s="19">
        <v>56</v>
      </c>
      <c r="H77" s="21">
        <v>930</v>
      </c>
      <c r="I77" s="21">
        <f t="shared" si="12"/>
        <v>930</v>
      </c>
      <c r="J77" s="19">
        <v>290</v>
      </c>
      <c r="K77" s="22">
        <v>3.25</v>
      </c>
      <c r="L77" s="22">
        <f t="shared" si="9"/>
        <v>168</v>
      </c>
      <c r="M77" s="23">
        <f t="shared" si="10"/>
        <v>3190.5</v>
      </c>
      <c r="N77" s="24" t="s">
        <v>284</v>
      </c>
    </row>
    <row r="78" spans="1:14" ht="15" customHeight="1">
      <c r="A78" s="18">
        <f t="shared" si="11"/>
        <v>75</v>
      </c>
      <c r="B78" s="19" t="s">
        <v>243</v>
      </c>
      <c r="C78" s="19" t="s">
        <v>285</v>
      </c>
      <c r="D78" s="19" t="s">
        <v>286</v>
      </c>
      <c r="E78" s="19" t="s">
        <v>12</v>
      </c>
      <c r="F78" s="20" t="s">
        <v>283</v>
      </c>
      <c r="G78" s="19">
        <v>6</v>
      </c>
      <c r="H78" s="21">
        <v>30</v>
      </c>
      <c r="I78" s="21">
        <f t="shared" si="12"/>
        <v>30</v>
      </c>
      <c r="J78" s="19">
        <v>290</v>
      </c>
      <c r="K78" s="22">
        <v>3.25</v>
      </c>
      <c r="L78" s="22">
        <f t="shared" si="9"/>
        <v>18</v>
      </c>
      <c r="M78" s="23">
        <f t="shared" si="10"/>
        <v>115.5</v>
      </c>
      <c r="N78" s="24" t="s">
        <v>284</v>
      </c>
    </row>
    <row r="79" spans="1:14" ht="15" customHeight="1">
      <c r="A79" s="18">
        <f t="shared" si="11"/>
        <v>76</v>
      </c>
      <c r="B79" s="19" t="s">
        <v>243</v>
      </c>
      <c r="C79" s="19" t="s">
        <v>287</v>
      </c>
      <c r="D79" s="19" t="s">
        <v>288</v>
      </c>
      <c r="E79" s="19" t="s">
        <v>12</v>
      </c>
      <c r="F79" s="20" t="s">
        <v>30</v>
      </c>
      <c r="G79" s="19">
        <v>6</v>
      </c>
      <c r="H79" s="21">
        <v>80</v>
      </c>
      <c r="I79" s="21">
        <f t="shared" si="12"/>
        <v>80</v>
      </c>
      <c r="J79" s="19">
        <v>60</v>
      </c>
      <c r="K79" s="22">
        <v>2</v>
      </c>
      <c r="L79" s="22">
        <f t="shared" si="9"/>
        <v>18</v>
      </c>
      <c r="M79" s="23">
        <f t="shared" si="10"/>
        <v>178</v>
      </c>
      <c r="N79" s="24" t="s">
        <v>32</v>
      </c>
    </row>
    <row r="80" spans="1:14" ht="15" customHeight="1">
      <c r="A80" s="18">
        <f t="shared" si="11"/>
        <v>77</v>
      </c>
      <c r="B80" s="19" t="s">
        <v>243</v>
      </c>
      <c r="C80" s="19" t="s">
        <v>289</v>
      </c>
      <c r="D80" s="19" t="s">
        <v>290</v>
      </c>
      <c r="E80" s="19" t="s">
        <v>12</v>
      </c>
      <c r="F80" s="20" t="s">
        <v>50</v>
      </c>
      <c r="G80" s="19">
        <v>10</v>
      </c>
      <c r="H80" s="21">
        <v>108</v>
      </c>
      <c r="I80" s="21">
        <f t="shared" si="12"/>
        <v>108</v>
      </c>
      <c r="J80" s="19">
        <f>VLOOKUP(F80,[2]Invoice!$F$4:$J$85,5,FALSE)</f>
        <v>105</v>
      </c>
      <c r="K80" s="22">
        <v>2</v>
      </c>
      <c r="L80" s="22">
        <f t="shared" si="9"/>
        <v>30</v>
      </c>
      <c r="M80" s="23">
        <f t="shared" si="10"/>
        <v>246</v>
      </c>
      <c r="N80" s="24" t="s">
        <v>105</v>
      </c>
    </row>
    <row r="81" spans="1:15" ht="15" customHeight="1">
      <c r="A81" s="18">
        <f t="shared" si="11"/>
        <v>78</v>
      </c>
      <c r="B81" s="19" t="s">
        <v>243</v>
      </c>
      <c r="C81" s="19" t="s">
        <v>291</v>
      </c>
      <c r="D81" s="19" t="s">
        <v>292</v>
      </c>
      <c r="E81" s="19" t="s">
        <v>12</v>
      </c>
      <c r="F81" s="20" t="s">
        <v>50</v>
      </c>
      <c r="G81" s="19">
        <v>1</v>
      </c>
      <c r="H81" s="21">
        <v>16</v>
      </c>
      <c r="I81" s="21">
        <f t="shared" si="12"/>
        <v>16</v>
      </c>
      <c r="J81" s="19">
        <f>VLOOKUP(F81,[2]Invoice!$F$4:$J$85,5,FALSE)</f>
        <v>105</v>
      </c>
      <c r="K81" s="22">
        <v>2</v>
      </c>
      <c r="L81" s="22">
        <f t="shared" si="9"/>
        <v>3</v>
      </c>
      <c r="M81" s="23">
        <f t="shared" si="10"/>
        <v>35</v>
      </c>
      <c r="N81" s="24" t="s">
        <v>105</v>
      </c>
    </row>
    <row r="82" spans="1:15" s="28" customFormat="1" ht="15" customHeight="1" thickBot="1">
      <c r="A82" s="58" t="s">
        <v>293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60"/>
      <c r="M82" s="25">
        <f>ROUND(SUM(M4:M81),0)</f>
        <v>77800</v>
      </c>
      <c r="N82" s="26"/>
      <c r="O82" s="27"/>
    </row>
    <row r="83" spans="1:15" ht="30" customHeight="1" thickBot="1">
      <c r="A83" s="44" t="s">
        <v>15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6"/>
      <c r="N83" s="1" t="s">
        <v>35</v>
      </c>
    </row>
    <row r="84" spans="1:15" ht="30" customHeight="1" thickBot="1">
      <c r="A84" s="47" t="s">
        <v>0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9"/>
      <c r="N84" s="1" t="s">
        <v>35</v>
      </c>
      <c r="O84" s="14"/>
    </row>
    <row r="85" spans="1:15">
      <c r="G85" s="41">
        <f>SUM(G4:G81)</f>
        <v>1929</v>
      </c>
      <c r="H85" s="42">
        <f>SUM(H4:H81)</f>
        <v>28357</v>
      </c>
      <c r="I85" s="42">
        <f>SUM(I4:I81)</f>
        <v>28854</v>
      </c>
      <c r="L85" s="43">
        <f>SUM(L4:L81)</f>
        <v>5787</v>
      </c>
    </row>
  </sheetData>
  <sortState ref="B4:N81">
    <sortCondition ref="B4:B81"/>
    <sortCondition ref="C4:C81"/>
  </sortState>
  <mergeCells count="7">
    <mergeCell ref="A83:M83"/>
    <mergeCell ref="A84:M84"/>
    <mergeCell ref="I2:M2"/>
    <mergeCell ref="I1:M1"/>
    <mergeCell ref="A1:H1"/>
    <mergeCell ref="A2:H2"/>
    <mergeCell ref="A82:L82"/>
  </mergeCells>
  <conditionalFormatting sqref="D3">
    <cfRule type="duplicateValues" dxfId="1" priority="15"/>
  </conditionalFormatting>
  <conditionalFormatting sqref="D83:D1048576 D1:D2">
    <cfRule type="duplicateValues" dxfId="0" priority="14"/>
  </conditionalFormatting>
  <pageMargins left="0.43" right="0.32" top="0.57999999999999996" bottom="0.63" header="0.36" footer="0.28000000000000003"/>
  <pageSetup scale="10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14</v>
      </c>
      <c r="B1" s="3" t="s">
        <v>16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5" t="s">
        <v>13</v>
      </c>
    </row>
    <row r="2" spans="1:14">
      <c r="A2" s="6">
        <v>1</v>
      </c>
      <c r="B2" s="7" t="s">
        <v>17</v>
      </c>
      <c r="C2" s="7" t="s">
        <v>21</v>
      </c>
      <c r="D2" s="7" t="s">
        <v>20</v>
      </c>
      <c r="E2" s="8" t="s">
        <v>12</v>
      </c>
      <c r="F2" s="9" t="s">
        <v>19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user</cp:lastModifiedBy>
  <cp:lastPrinted>2024-05-30T05:13:33Z</cp:lastPrinted>
  <dcterms:created xsi:type="dcterms:W3CDTF">2022-09-03T07:55:33Z</dcterms:created>
  <dcterms:modified xsi:type="dcterms:W3CDTF">2024-06-01T10:13:16Z</dcterms:modified>
</cp:coreProperties>
</file>