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DOUT\"/>
    </mc:Choice>
  </mc:AlternateContent>
  <xr:revisionPtr revIDLastSave="0" documentId="13_ncr:1_{82A6BB75-AB7C-4BD9-8C7E-7AAE6AAE2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20" i="1" l="1"/>
  <c r="K17" i="1"/>
  <c r="K5" i="1"/>
  <c r="K6" i="1"/>
  <c r="K7" i="1"/>
  <c r="K8" i="1"/>
  <c r="K9" i="1"/>
  <c r="K10" i="1"/>
  <c r="K11" i="1"/>
  <c r="K12" i="1"/>
  <c r="K13" i="1"/>
  <c r="K14" i="1"/>
  <c r="K15" i="1"/>
  <c r="K16" i="1"/>
  <c r="K4" i="1"/>
  <c r="H7" i="1" l="1"/>
  <c r="H9" i="1"/>
  <c r="H10" i="1"/>
  <c r="H11" i="1"/>
  <c r="H14" i="1"/>
  <c r="H15" i="1"/>
  <c r="H16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<sst xmlns="http://schemas.openxmlformats.org/spreadsheetml/2006/main" count="102" uniqueCount="67">
  <si>
    <t>INVOICE
PRAGATI LOGISTICS,SAMANTA SAHI KHUNTIA LANE,8984191006
GST No:21AGHPB9356M1Z9</t>
  </si>
  <si>
    <t>31/8/2024</t>
  </si>
  <si>
    <t>387</t>
  </si>
  <si>
    <t>12/8/2024</t>
  </si>
  <si>
    <t>351</t>
  </si>
  <si>
    <t>355</t>
  </si>
  <si>
    <t>03/8/2024</t>
  </si>
  <si>
    <t>342</t>
  </si>
  <si>
    <t>17/8/2024</t>
  </si>
  <si>
    <t>369</t>
  </si>
  <si>
    <t>30/8/2024</t>
  </si>
  <si>
    <t>386</t>
  </si>
  <si>
    <t>29/8/2024</t>
  </si>
  <si>
    <t>390</t>
  </si>
  <si>
    <t>403</t>
  </si>
  <si>
    <t>372</t>
  </si>
  <si>
    <t>14/8/2024</t>
  </si>
  <si>
    <t>365</t>
  </si>
  <si>
    <t>401</t>
  </si>
  <si>
    <t>393</t>
  </si>
  <si>
    <t>Thanking you for your business.
PRAGATI LOGISTICS</t>
  </si>
  <si>
    <t>PL/DO/10879</t>
  </si>
  <si>
    <t>PL/DO/09185</t>
  </si>
  <si>
    <t>PL/DO/09169</t>
  </si>
  <si>
    <t>PL/DO/08585</t>
  </si>
  <si>
    <t>PL/MA/06092</t>
  </si>
  <si>
    <t>PL/DO/09559</t>
  </si>
  <si>
    <t>PL/DO/10644</t>
  </si>
  <si>
    <t>PL/DO/10567</t>
  </si>
  <si>
    <t>PL/DO/10835</t>
  </si>
  <si>
    <t>PL/DO/09560</t>
  </si>
  <si>
    <t>PL/MA/06659</t>
  </si>
  <si>
    <t>PL/MA/07556</t>
  </si>
  <si>
    <t>PL/MA/07398</t>
  </si>
  <si>
    <t>JAJPUR TOWN</t>
  </si>
  <si>
    <t>BHUBANESWAR</t>
  </si>
  <si>
    <t>SIMILIGUDA</t>
  </si>
  <si>
    <t>NIRAKARPUR</t>
  </si>
  <si>
    <t>PURI</t>
  </si>
  <si>
    <t>SONEPUR</t>
  </si>
  <si>
    <t>BASUDEVPUR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</si>
  <si>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</si>
  <si>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</si>
  <si>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</si>
  <si>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</si>
  <si>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</si>
  <si>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</si>
  <si>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</si>
  <si>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</si>
  <si>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</si>
  <si>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</si>
  <si>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</si>
  <si>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</si>
  <si>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</si>
  <si>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</si>
  <si>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</si>
  <si>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PAPER CUP</t>
  </si>
  <si>
    <t>INV NO</t>
  </si>
  <si>
    <t>TANGI</t>
  </si>
  <si>
    <t>0-100</t>
  </si>
  <si>
    <t>101-250</t>
  </si>
  <si>
    <t>251 ABOVE</t>
  </si>
  <si>
    <t>BBSR</t>
  </si>
  <si>
    <t>DD.CH</t>
  </si>
  <si>
    <t>Kindly, verify &amp; confirm within 7 days, else GST will be filed by 20th SEPT, 2024. 
GST to be paid by Consignor under Reverse Charge Mechanism(RCM) as per GST.</t>
  </si>
  <si>
    <t>(RUPEES FOUR THOUSAND FIVE HUNDRED TWENTY ONLY)</t>
  </si>
  <si>
    <t xml:space="preserve">Bill Date:31/08/2024
Bill NO : 18425
Total Amount: 4520.00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</si>
</sst>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485776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3590926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PRAGATI%202024-25\BILL\JULY,%202024%20PL\RK%20TRADING.xlsx" TargetMode="External"/><Relationship Id="rId1" Type="http://schemas.openxmlformats.org/officeDocument/2006/relationships/externalLinkPath" Target="/PRAGATI%20LOGISTICS/PRAGATI%202024-25/BILL/JULY,%202024%20PL/RK%20TR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oice"/>
    </sheetNames>
    <sheetDataSet>
      <sheetData sheetId="0">
        <row r="4">
          <cell r="F4" t="str">
            <v>BANKI</v>
          </cell>
          <cell r="G4">
            <v>2</v>
          </cell>
          <cell r="H4">
            <v>60</v>
          </cell>
        </row>
        <row r="5">
          <cell r="F5" t="str">
            <v>BHUBANESWAR</v>
          </cell>
          <cell r="G5">
            <v>1</v>
          </cell>
          <cell r="H5">
            <v>50</v>
          </cell>
        </row>
        <row r="6">
          <cell r="F6" t="str">
            <v>KHURDA</v>
          </cell>
          <cell r="G6">
            <v>4</v>
          </cell>
          <cell r="H6">
            <v>60</v>
          </cell>
        </row>
        <row r="7">
          <cell r="F7" t="str">
            <v>TANGI</v>
          </cell>
          <cell r="G7">
            <v>8</v>
          </cell>
          <cell r="H7">
            <v>80</v>
          </cell>
        </row>
        <row r="8">
          <cell r="F8" t="str">
            <v>NIRAKARPUR</v>
          </cell>
          <cell r="G8">
            <v>8</v>
          </cell>
          <cell r="H8">
            <v>80</v>
          </cell>
        </row>
        <row r="9">
          <cell r="F9" t="str">
            <v>CHANDPUR</v>
          </cell>
          <cell r="G9">
            <v>3</v>
          </cell>
          <cell r="H9">
            <v>80</v>
          </cell>
        </row>
        <row r="10">
          <cell r="F10" t="str">
            <v>BHUBANESWAR</v>
          </cell>
          <cell r="G10">
            <v>5</v>
          </cell>
          <cell r="H10">
            <v>50</v>
          </cell>
        </row>
        <row r="11">
          <cell r="F11" t="str">
            <v>KORIAN</v>
          </cell>
          <cell r="G11">
            <v>4</v>
          </cell>
          <cell r="H11">
            <v>60</v>
          </cell>
        </row>
        <row r="12">
          <cell r="F12" t="str">
            <v>BALIAPAL</v>
          </cell>
          <cell r="G12">
            <v>4</v>
          </cell>
          <cell r="H12">
            <v>150</v>
          </cell>
        </row>
        <row r="13">
          <cell r="F13" t="str">
            <v>SORO</v>
          </cell>
          <cell r="G13">
            <v>7</v>
          </cell>
          <cell r="H13">
            <v>80</v>
          </cell>
        </row>
        <row r="14">
          <cell r="F14" t="str">
            <v>NAYAGARH</v>
          </cell>
          <cell r="G14">
            <v>1</v>
          </cell>
          <cell r="H14">
            <v>80</v>
          </cell>
        </row>
        <row r="15">
          <cell r="F15" t="str">
            <v>CHANDBALI</v>
          </cell>
          <cell r="G15">
            <v>5</v>
          </cell>
          <cell r="H15">
            <v>80</v>
          </cell>
        </row>
        <row r="16">
          <cell r="F16" t="str">
            <v>BALIKUDA</v>
          </cell>
          <cell r="G16">
            <v>3</v>
          </cell>
          <cell r="H16">
            <v>60</v>
          </cell>
        </row>
        <row r="17">
          <cell r="F17" t="str">
            <v>BETNOTI</v>
          </cell>
          <cell r="G17">
            <v>3</v>
          </cell>
          <cell r="H17">
            <v>150</v>
          </cell>
        </row>
        <row r="18">
          <cell r="F18" t="str">
            <v>BASUDEVPUR</v>
          </cell>
          <cell r="G18">
            <v>8</v>
          </cell>
          <cell r="H18">
            <v>80</v>
          </cell>
        </row>
        <row r="19">
          <cell r="F19" t="str">
            <v>CHAMPUA</v>
          </cell>
          <cell r="G19">
            <v>4</v>
          </cell>
          <cell r="H19">
            <v>150</v>
          </cell>
        </row>
        <row r="20">
          <cell r="F20" t="str">
            <v>NIMAPARA</v>
          </cell>
          <cell r="G20">
            <v>3</v>
          </cell>
          <cell r="H20">
            <v>60</v>
          </cell>
        </row>
        <row r="21">
          <cell r="F21" t="str">
            <v>NIALI</v>
          </cell>
          <cell r="G21">
            <v>13</v>
          </cell>
          <cell r="H21">
            <v>60</v>
          </cell>
        </row>
        <row r="22">
          <cell r="F22" t="str">
            <v>JAGATSINGHPUR</v>
          </cell>
          <cell r="G22">
            <v>2</v>
          </cell>
          <cell r="H22">
            <v>60</v>
          </cell>
        </row>
        <row r="23">
          <cell r="F23" t="str">
            <v>NAYAGARH</v>
          </cell>
          <cell r="G23">
            <v>10</v>
          </cell>
          <cell r="H23">
            <v>80</v>
          </cell>
        </row>
        <row r="24">
          <cell r="F24" t="str">
            <v>BHUBANESWAR</v>
          </cell>
          <cell r="G24">
            <v>3</v>
          </cell>
          <cell r="H24">
            <v>50</v>
          </cell>
        </row>
        <row r="25">
          <cell r="F25" t="str">
            <v>BHUBANESWAR</v>
          </cell>
          <cell r="G25">
            <v>3</v>
          </cell>
          <cell r="H25">
            <v>50</v>
          </cell>
        </row>
        <row r="26">
          <cell r="F26" t="str">
            <v>BHADRAK</v>
          </cell>
          <cell r="G26">
            <v>2</v>
          </cell>
          <cell r="H26">
            <v>80</v>
          </cell>
        </row>
        <row r="27">
          <cell r="F27" t="str">
            <v>BASUDEVPUR</v>
          </cell>
          <cell r="G27">
            <v>5</v>
          </cell>
          <cell r="H27">
            <v>80</v>
          </cell>
        </row>
        <row r="28">
          <cell r="F28" t="str">
            <v>SALEPUR</v>
          </cell>
          <cell r="G28">
            <v>3</v>
          </cell>
          <cell r="H28">
            <v>60</v>
          </cell>
        </row>
        <row r="29">
          <cell r="F29" t="str">
            <v>BANIAPAT</v>
          </cell>
          <cell r="G29">
            <v>3</v>
          </cell>
          <cell r="H29">
            <v>80</v>
          </cell>
        </row>
        <row r="30">
          <cell r="F30" t="str">
            <v>SORO</v>
          </cell>
          <cell r="G30">
            <v>3</v>
          </cell>
          <cell r="H30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Q19" sqref="Q1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7109375" style="2" customWidth="1"/>
    <col min="10" max="10" width="7.28515625" style="2" customWidth="1"/>
    <col min="11" max="11" width="8.5703125" style="2" customWidth="1"/>
    <col min="12" max="12" width="12.42578125" style="22" customWidth="1"/>
    <col min="13" max="13" width="9.140625" style="1"/>
    <col min="14" max="14" width="5.7109375" style="1" bestFit="1" customWidth="1"/>
    <col min="15" max="15" width="6.7109375" style="1" bestFit="1" customWidth="1"/>
    <col min="16" max="16" width="9" style="1" bestFit="1" customWidth="1"/>
    <col min="17" max="16384" width="9.140625" style="1"/>
  </cols>
  <sheetData>
    <row r="1" spans="1:17" ht="90" customHeight="1">
      <c r="A1" s="13"/>
      <c r="B1" s="14"/>
      <c r="C1" s="14"/>
      <c r="D1" s="14"/>
      <c r="E1" s="14"/>
      <c r="F1" s="14"/>
      <c r="G1" s="14"/>
      <c r="H1" s="15" t="s">
        <v>0</v>
      </c>
      <c r="I1" s="15"/>
      <c r="J1" s="15"/>
      <c r="K1" s="15"/>
    </row>
    <row r="2" spans="1:17" ht="63.75" customHeight="1">
      <c r="A2" s="13" t="s">
        <v>53</v>
      </c>
      <c r="B2" s="14"/>
      <c r="C2" s="14"/>
      <c r="D2" s="14"/>
      <c r="E2" s="14"/>
      <c r="F2" s="14"/>
      <c r="G2" s="14"/>
      <c r="H2" s="15" t="s">
        <v>66</v>
      </c>
      <c r="I2" s="15"/>
      <c r="J2" s="15"/>
      <c r="K2" s="15"/>
    </row>
    <row r="3" spans="1:17" s="3" customFormat="1">
      <c r="A3" s="8" t="s">
        <v>42</v>
      </c>
      <c r="B3" s="8" t="s">
        <v>43</v>
      </c>
      <c r="C3" s="8" t="s">
        <v>44</v>
      </c>
      <c r="D3" s="8" t="s">
        <v>45</v>
      </c>
      <c r="E3" s="8" t="s">
        <v>46</v>
      </c>
      <c r="F3" s="3" t="s">
        <v>57</v>
      </c>
      <c r="G3" s="8" t="s">
        <v>47</v>
      </c>
      <c r="H3" s="9" t="s">
        <v>48</v>
      </c>
      <c r="I3" s="9" t="s">
        <v>49</v>
      </c>
      <c r="J3" s="9" t="s">
        <v>50</v>
      </c>
      <c r="K3" s="9" t="s">
        <v>51</v>
      </c>
      <c r="L3" s="23" t="s">
        <v>52</v>
      </c>
      <c r="N3" s="16" t="s">
        <v>59</v>
      </c>
      <c r="O3" s="16" t="s">
        <v>60</v>
      </c>
      <c r="P3" s="16" t="s">
        <v>61</v>
      </c>
      <c r="Q3" s="17"/>
    </row>
    <row r="4" spans="1:17">
      <c r="A4" s="4">
        <v>1</v>
      </c>
      <c r="B4" s="4" t="s">
        <v>6</v>
      </c>
      <c r="C4" s="4" t="s">
        <v>24</v>
      </c>
      <c r="D4" s="7" t="s">
        <v>41</v>
      </c>
      <c r="E4" s="4" t="s">
        <v>34</v>
      </c>
      <c r="F4" s="4" t="s">
        <v>4</v>
      </c>
      <c r="G4" s="4">
        <v>2</v>
      </c>
      <c r="H4" s="5">
        <v>60</v>
      </c>
      <c r="I4" s="5">
        <f>G4*15</f>
        <v>30</v>
      </c>
      <c r="J4" s="5">
        <v>30</v>
      </c>
      <c r="K4" s="10">
        <f>G4*H4+I4+J4</f>
        <v>180</v>
      </c>
      <c r="L4" s="21" t="s">
        <v>54</v>
      </c>
      <c r="N4" s="18">
        <v>60</v>
      </c>
      <c r="O4" s="18">
        <v>80</v>
      </c>
      <c r="P4" s="18">
        <v>150</v>
      </c>
      <c r="Q4" s="17"/>
    </row>
    <row r="5" spans="1:17">
      <c r="A5" s="4">
        <v>2</v>
      </c>
      <c r="B5" s="4" t="s">
        <v>6</v>
      </c>
      <c r="C5" s="4" t="s">
        <v>25</v>
      </c>
      <c r="D5" s="7" t="s">
        <v>41</v>
      </c>
      <c r="E5" s="4" t="s">
        <v>36</v>
      </c>
      <c r="F5" s="4" t="s">
        <v>7</v>
      </c>
      <c r="G5" s="4">
        <v>3</v>
      </c>
      <c r="H5" s="5">
        <v>150</v>
      </c>
      <c r="I5" s="5">
        <f t="shared" ref="I5:I16" si="0">G5*15</f>
        <v>45</v>
      </c>
      <c r="J5" s="5">
        <v>30</v>
      </c>
      <c r="K5" s="10">
        <f t="shared" ref="K5:K16" si="1">G5*H5+I5+J5</f>
        <v>525</v>
      </c>
      <c r="L5" s="21" t="s">
        <v>54</v>
      </c>
      <c r="N5" s="19"/>
      <c r="O5" s="19"/>
      <c r="P5" s="19"/>
      <c r="Q5" s="17"/>
    </row>
    <row r="6" spans="1:17">
      <c r="A6" s="4">
        <v>3</v>
      </c>
      <c r="B6" s="4" t="s">
        <v>3</v>
      </c>
      <c r="C6" s="4" t="s">
        <v>22</v>
      </c>
      <c r="D6" s="7" t="s">
        <v>41</v>
      </c>
      <c r="E6" s="4" t="s">
        <v>34</v>
      </c>
      <c r="F6" s="4" t="s">
        <v>4</v>
      </c>
      <c r="G6" s="4">
        <v>1</v>
      </c>
      <c r="H6" s="5">
        <v>60</v>
      </c>
      <c r="I6" s="5">
        <f t="shared" si="0"/>
        <v>15</v>
      </c>
      <c r="J6" s="5">
        <v>30</v>
      </c>
      <c r="K6" s="10">
        <f t="shared" si="1"/>
        <v>105</v>
      </c>
      <c r="L6" s="21" t="s">
        <v>54</v>
      </c>
      <c r="N6" s="20" t="s">
        <v>62</v>
      </c>
      <c r="O6" s="18">
        <v>50</v>
      </c>
      <c r="P6" s="19"/>
      <c r="Q6" s="17"/>
    </row>
    <row r="7" spans="1:17">
      <c r="A7" s="4">
        <v>4</v>
      </c>
      <c r="B7" s="4" t="s">
        <v>3</v>
      </c>
      <c r="C7" s="4" t="s">
        <v>23</v>
      </c>
      <c r="D7" s="7" t="s">
        <v>41</v>
      </c>
      <c r="E7" s="4" t="s">
        <v>35</v>
      </c>
      <c r="F7" s="4" t="s">
        <v>5</v>
      </c>
      <c r="G7" s="4">
        <v>1</v>
      </c>
      <c r="H7" s="5">
        <f>VLOOKUP(E7,[1]Invoice!$F$4:$H$30,3,FALSE)</f>
        <v>50</v>
      </c>
      <c r="I7" s="5">
        <f t="shared" si="0"/>
        <v>15</v>
      </c>
      <c r="J7" s="5">
        <v>30</v>
      </c>
      <c r="K7" s="10">
        <f t="shared" si="1"/>
        <v>95</v>
      </c>
      <c r="L7" s="21" t="s">
        <v>54</v>
      </c>
      <c r="N7" s="20" t="s">
        <v>63</v>
      </c>
      <c r="O7" s="18">
        <v>15</v>
      </c>
      <c r="P7" s="19"/>
      <c r="Q7" s="17"/>
    </row>
    <row r="8" spans="1:17">
      <c r="A8" s="4">
        <v>5</v>
      </c>
      <c r="B8" s="4" t="s">
        <v>16</v>
      </c>
      <c r="C8" s="4" t="s">
        <v>31</v>
      </c>
      <c r="D8" s="7" t="s">
        <v>41</v>
      </c>
      <c r="E8" s="4" t="s">
        <v>39</v>
      </c>
      <c r="F8" s="4" t="s">
        <v>17</v>
      </c>
      <c r="G8" s="4">
        <v>2</v>
      </c>
      <c r="H8" s="5">
        <v>150</v>
      </c>
      <c r="I8" s="5">
        <f t="shared" si="0"/>
        <v>30</v>
      </c>
      <c r="J8" s="5">
        <v>30</v>
      </c>
      <c r="K8" s="10">
        <f t="shared" si="1"/>
        <v>360</v>
      </c>
      <c r="L8" s="21" t="s">
        <v>54</v>
      </c>
      <c r="N8" s="20" t="s">
        <v>50</v>
      </c>
      <c r="O8" s="18">
        <v>30</v>
      </c>
      <c r="P8" s="19"/>
      <c r="Q8" s="17"/>
    </row>
    <row r="9" spans="1:17">
      <c r="A9" s="4">
        <v>6</v>
      </c>
      <c r="B9" s="4" t="s">
        <v>8</v>
      </c>
      <c r="C9" s="4" t="s">
        <v>26</v>
      </c>
      <c r="D9" s="7" t="s">
        <v>41</v>
      </c>
      <c r="E9" s="4" t="s">
        <v>37</v>
      </c>
      <c r="F9" s="4" t="s">
        <v>9</v>
      </c>
      <c r="G9" s="4">
        <v>10</v>
      </c>
      <c r="H9" s="5">
        <f>VLOOKUP(E9,[1]Invoice!$F$4:$H$30,3,FALSE)</f>
        <v>80</v>
      </c>
      <c r="I9" s="5">
        <f t="shared" si="0"/>
        <v>150</v>
      </c>
      <c r="J9" s="5">
        <v>30</v>
      </c>
      <c r="K9" s="10">
        <f t="shared" si="1"/>
        <v>980</v>
      </c>
      <c r="L9" s="21" t="s">
        <v>55</v>
      </c>
    </row>
    <row r="10" spans="1:17">
      <c r="A10" s="4">
        <v>7</v>
      </c>
      <c r="B10" s="4" t="s">
        <v>8</v>
      </c>
      <c r="C10" s="4" t="s">
        <v>30</v>
      </c>
      <c r="D10" s="7" t="s">
        <v>41</v>
      </c>
      <c r="E10" s="4" t="s">
        <v>35</v>
      </c>
      <c r="F10" s="4" t="s">
        <v>15</v>
      </c>
      <c r="G10" s="4">
        <v>3</v>
      </c>
      <c r="H10" s="5">
        <f>VLOOKUP(E10,[1]Invoice!$F$4:$H$30,3,FALSE)</f>
        <v>50</v>
      </c>
      <c r="I10" s="5">
        <f t="shared" si="0"/>
        <v>45</v>
      </c>
      <c r="J10" s="5">
        <v>30</v>
      </c>
      <c r="K10" s="10">
        <f t="shared" si="1"/>
        <v>225</v>
      </c>
      <c r="L10" s="21" t="s">
        <v>54</v>
      </c>
    </row>
    <row r="11" spans="1:17">
      <c r="A11" s="4">
        <v>8</v>
      </c>
      <c r="B11" s="4" t="s">
        <v>12</v>
      </c>
      <c r="C11" s="4" t="s">
        <v>28</v>
      </c>
      <c r="D11" s="7" t="s">
        <v>41</v>
      </c>
      <c r="E11" s="4" t="s">
        <v>35</v>
      </c>
      <c r="F11" s="4" t="s">
        <v>13</v>
      </c>
      <c r="G11" s="4">
        <v>2</v>
      </c>
      <c r="H11" s="5">
        <f>VLOOKUP(E11,[1]Invoice!$F$4:$H$30,3,FALSE)</f>
        <v>50</v>
      </c>
      <c r="I11" s="5">
        <f t="shared" si="0"/>
        <v>30</v>
      </c>
      <c r="J11" s="5">
        <v>30</v>
      </c>
      <c r="K11" s="10">
        <f t="shared" si="1"/>
        <v>160</v>
      </c>
      <c r="L11" s="21" t="s">
        <v>54</v>
      </c>
    </row>
    <row r="12" spans="1:17">
      <c r="A12" s="4">
        <v>9</v>
      </c>
      <c r="B12" s="4" t="s">
        <v>12</v>
      </c>
      <c r="C12" s="4" t="s">
        <v>33</v>
      </c>
      <c r="D12" s="7" t="s">
        <v>41</v>
      </c>
      <c r="E12" s="4" t="s">
        <v>36</v>
      </c>
      <c r="F12" s="4" t="s">
        <v>19</v>
      </c>
      <c r="G12" s="4">
        <v>2</v>
      </c>
      <c r="H12" s="5">
        <v>150</v>
      </c>
      <c r="I12" s="5">
        <f t="shared" si="0"/>
        <v>30</v>
      </c>
      <c r="J12" s="5">
        <v>30</v>
      </c>
      <c r="K12" s="10">
        <f t="shared" si="1"/>
        <v>360</v>
      </c>
      <c r="L12" s="21" t="s">
        <v>54</v>
      </c>
    </row>
    <row r="13" spans="1:17">
      <c r="A13" s="4">
        <v>10</v>
      </c>
      <c r="B13" s="4" t="s">
        <v>10</v>
      </c>
      <c r="C13" s="4" t="s">
        <v>27</v>
      </c>
      <c r="D13" s="7" t="s">
        <v>41</v>
      </c>
      <c r="E13" s="4" t="s">
        <v>38</v>
      </c>
      <c r="F13" s="4" t="s">
        <v>11</v>
      </c>
      <c r="G13" s="4">
        <v>4</v>
      </c>
      <c r="H13" s="5">
        <v>60</v>
      </c>
      <c r="I13" s="5">
        <f t="shared" si="0"/>
        <v>60</v>
      </c>
      <c r="J13" s="5">
        <v>30</v>
      </c>
      <c r="K13" s="10">
        <f t="shared" si="1"/>
        <v>330</v>
      </c>
      <c r="L13" s="21" t="s">
        <v>54</v>
      </c>
    </row>
    <row r="14" spans="1:17">
      <c r="A14" s="4">
        <v>11</v>
      </c>
      <c r="B14" s="4" t="s">
        <v>1</v>
      </c>
      <c r="C14" s="4" t="s">
        <v>21</v>
      </c>
      <c r="D14" s="7" t="s">
        <v>41</v>
      </c>
      <c r="E14" s="7" t="s">
        <v>58</v>
      </c>
      <c r="F14" s="4" t="s">
        <v>2</v>
      </c>
      <c r="G14" s="4">
        <v>7</v>
      </c>
      <c r="H14" s="5">
        <f>VLOOKUP(E14,[1]Invoice!$F$4:$H$30,3,FALSE)</f>
        <v>80</v>
      </c>
      <c r="I14" s="5">
        <f t="shared" si="0"/>
        <v>105</v>
      </c>
      <c r="J14" s="5">
        <v>30</v>
      </c>
      <c r="K14" s="10">
        <f t="shared" si="1"/>
        <v>695</v>
      </c>
      <c r="L14" s="21" t="s">
        <v>54</v>
      </c>
    </row>
    <row r="15" spans="1:17">
      <c r="A15" s="4">
        <v>12</v>
      </c>
      <c r="B15" s="4" t="s">
        <v>1</v>
      </c>
      <c r="C15" s="4" t="s">
        <v>29</v>
      </c>
      <c r="D15" s="7" t="s">
        <v>41</v>
      </c>
      <c r="E15" s="4" t="s">
        <v>35</v>
      </c>
      <c r="F15" s="4" t="s">
        <v>14</v>
      </c>
      <c r="G15" s="4">
        <v>1</v>
      </c>
      <c r="H15" s="5">
        <f>VLOOKUP(E15,[1]Invoice!$F$4:$H$30,3,FALSE)</f>
        <v>50</v>
      </c>
      <c r="I15" s="5">
        <f t="shared" si="0"/>
        <v>15</v>
      </c>
      <c r="J15" s="5">
        <v>30</v>
      </c>
      <c r="K15" s="10">
        <f t="shared" si="1"/>
        <v>95</v>
      </c>
      <c r="L15" s="21" t="s">
        <v>56</v>
      </c>
    </row>
    <row r="16" spans="1:17">
      <c r="A16" s="4">
        <v>13</v>
      </c>
      <c r="B16" s="4" t="s">
        <v>1</v>
      </c>
      <c r="C16" s="4" t="s">
        <v>32</v>
      </c>
      <c r="D16" s="7" t="s">
        <v>41</v>
      </c>
      <c r="E16" s="4" t="s">
        <v>40</v>
      </c>
      <c r="F16" s="4" t="s">
        <v>18</v>
      </c>
      <c r="G16" s="4">
        <v>4</v>
      </c>
      <c r="H16" s="5">
        <f>VLOOKUP(E16,[1]Invoice!$F$4:$H$30,3,FALSE)</f>
        <v>80</v>
      </c>
      <c r="I16" s="5">
        <f t="shared" si="0"/>
        <v>60</v>
      </c>
      <c r="J16" s="5">
        <v>30</v>
      </c>
      <c r="K16" s="10">
        <f t="shared" si="1"/>
        <v>410</v>
      </c>
      <c r="L16" s="21" t="s">
        <v>54</v>
      </c>
    </row>
    <row r="17" spans="1:12" s="3" customFormat="1">
      <c r="A17" s="25" t="s">
        <v>65</v>
      </c>
      <c r="B17" s="25"/>
      <c r="C17" s="25"/>
      <c r="D17" s="25"/>
      <c r="E17" s="25"/>
      <c r="F17" s="25"/>
      <c r="G17" s="25"/>
      <c r="H17" s="26"/>
      <c r="I17" s="26"/>
      <c r="J17" s="26"/>
      <c r="K17" s="6">
        <f>SUM(K4:K16)</f>
        <v>4520</v>
      </c>
      <c r="L17" s="24"/>
    </row>
    <row r="18" spans="1:12" s="3" customFormat="1" ht="30" customHeight="1">
      <c r="A18" s="11" t="s">
        <v>64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24"/>
    </row>
    <row r="19" spans="1:12" s="3" customFormat="1" ht="30" customHeight="1">
      <c r="A19" s="11" t="s">
        <v>20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24"/>
    </row>
    <row r="20" spans="1:12">
      <c r="G20" s="27">
        <f>SUM(G4:G16)</f>
        <v>42</v>
      </c>
    </row>
  </sheetData>
  <sortState xmlns:xlrd2="http://schemas.microsoft.com/office/spreadsheetml/2017/richdata2" ref="B4:L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2024-09-17T07:30:22Z</cp:lastPrinted>
  <dcterms:created xsi:type="dcterms:W3CDTF">2024-09-13T08:19:46Z</dcterms:created>
  <dcterms:modified xsi:type="dcterms:W3CDTF">2024-09-17T07:30:23Z</dcterms:modified>
</cp:coreProperties>
</file>