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Consignment!$H$1:$H$29</definedName>
  </definedNames>
  <calcPr calcId="124519"/>
</workbook>
</file>

<file path=xl/calcChain.xml><?xml version="1.0" encoding="utf-8"?>
<calcChain xmlns="http://schemas.openxmlformats.org/spreadsheetml/2006/main">
  <c r="G29" i="1"/>
  <c r="H29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4"/>
  <c r="I5"/>
  <c r="M5" s="1"/>
  <c r="I6"/>
  <c r="M6" s="1"/>
  <c r="I7"/>
  <c r="I8"/>
  <c r="M8" s="1"/>
  <c r="I10"/>
  <c r="M10" s="1"/>
  <c r="I11"/>
  <c r="M11" s="1"/>
  <c r="I12"/>
  <c r="M12" s="1"/>
  <c r="I13"/>
  <c r="M13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3"/>
  <c r="M23" s="1"/>
  <c r="I24"/>
  <c r="M24" s="1"/>
  <c r="I25"/>
  <c r="M25" s="1"/>
  <c r="I4"/>
  <c r="M4" s="1"/>
  <c r="M7" l="1"/>
  <c r="M9"/>
  <c r="M14"/>
  <c r="M26"/>
</calcChain>
</file>

<file path=xl/sharedStrings.xml><?xml version="1.0" encoding="utf-8"?>
<sst xmlns="http://schemas.openxmlformats.org/spreadsheetml/2006/main" count="129" uniqueCount="87">
  <si>
    <t>JA/43</t>
  </si>
  <si>
    <t>30/8/2025</t>
  </si>
  <si>
    <t>0</t>
  </si>
  <si>
    <t>02/8/2025</t>
  </si>
  <si>
    <t>1030</t>
  </si>
  <si>
    <t>1084</t>
  </si>
  <si>
    <t>1057</t>
  </si>
  <si>
    <t>04/8/2025</t>
  </si>
  <si>
    <t>1062</t>
  </si>
  <si>
    <t>1092</t>
  </si>
  <si>
    <t>1088</t>
  </si>
  <si>
    <t>1164</t>
  </si>
  <si>
    <t>05/8/2025</t>
  </si>
  <si>
    <t>1159</t>
  </si>
  <si>
    <t>1170</t>
  </si>
  <si>
    <t>1186</t>
  </si>
  <si>
    <t>06/8/2025</t>
  </si>
  <si>
    <t>1166</t>
  </si>
  <si>
    <t>1179</t>
  </si>
  <si>
    <t>1199</t>
  </si>
  <si>
    <t>1203</t>
  </si>
  <si>
    <t>1175</t>
  </si>
  <si>
    <t>1214</t>
  </si>
  <si>
    <t>1211</t>
  </si>
  <si>
    <t>1143</t>
  </si>
  <si>
    <t>12/8/2025</t>
  </si>
  <si>
    <t>1190</t>
  </si>
  <si>
    <t>1189</t>
  </si>
  <si>
    <t>1364</t>
  </si>
  <si>
    <t>SL</t>
  </si>
  <si>
    <t>DATE</t>
  </si>
  <si>
    <t>LR NO</t>
  </si>
  <si>
    <t>INV NO</t>
  </si>
  <si>
    <t>FROM</t>
  </si>
  <si>
    <t>TO</t>
  </si>
  <si>
    <t>WEIGHT</t>
  </si>
  <si>
    <t>CASE</t>
  </si>
  <si>
    <t>ANGUL</t>
  </si>
  <si>
    <t>DHENKANAL</t>
  </si>
  <si>
    <t>BALASORE</t>
  </si>
  <si>
    <t>TALCHER</t>
  </si>
  <si>
    <t>TIHIDI</t>
  </si>
  <si>
    <t>GOPALPUR</t>
  </si>
  <si>
    <t>HINDOL</t>
  </si>
  <si>
    <t>JAJPUR TOWN</t>
  </si>
  <si>
    <t>KUAKHIA</t>
  </si>
  <si>
    <t>KAMAKHYANAGAR</t>
  </si>
  <si>
    <t>RAHAMA</t>
  </si>
  <si>
    <t>PARADEEP</t>
  </si>
  <si>
    <t>BHADRAK</t>
  </si>
  <si>
    <t>PATTAMUNDAI</t>
  </si>
  <si>
    <t>NIMAPARA</t>
  </si>
  <si>
    <t>KENDRAPARA</t>
  </si>
  <si>
    <t>KEONJHAR</t>
  </si>
  <si>
    <t>CTC</t>
  </si>
  <si>
    <t>JA/08220</t>
  </si>
  <si>
    <t>JA/08280</t>
  </si>
  <si>
    <t>JA/08349</t>
  </si>
  <si>
    <t>JA/08350</t>
  </si>
  <si>
    <t>JA/08351</t>
  </si>
  <si>
    <t>JA/08398</t>
  </si>
  <si>
    <t>JA/08428</t>
  </si>
  <si>
    <t>JA/08440</t>
  </si>
  <si>
    <t>JA/08465</t>
  </si>
  <si>
    <t>JA/08466</t>
  </si>
  <si>
    <t>JA/08525</t>
  </si>
  <si>
    <t>JA/08526</t>
  </si>
  <si>
    <t>JA/08546</t>
  </si>
  <si>
    <t>JA/08547</t>
  </si>
  <si>
    <t>JA/08587</t>
  </si>
  <si>
    <t>JA/08736</t>
  </si>
  <si>
    <t>JA/08737</t>
  </si>
  <si>
    <t>JA/08767</t>
  </si>
  <si>
    <t>JA/09080</t>
  </si>
  <si>
    <t>JA/09082</t>
  </si>
  <si>
    <t>JA/10029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</si>
  <si>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</si>
  <si>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</si>
  <si>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</si>
  <si>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</si>
  <si>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</si>
  <si>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</si>
  <si>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SACHIDANANDA PAINTS
Address:KUMAR COMPLEX 8 3 VIP KANIKA ROAD TULASIPUR,9438631068
GST No:21ABXFS6603F1Z2
</t>
  </si>
  <si>
    <t>Thanking you for your business.
PRAGATI LOGISTICS</t>
  </si>
  <si>
    <t>Kindly, verify &amp; confirm within 7 days, else GST will be filed by 20th SEPT., 2025. 
GST to be paid by Consignor under Reverse Charge Mechanism(RCM) as per GST.</t>
  </si>
  <si>
    <t>Bill Date: 31/08/2025
Bill NO : 14650
Total Amount: 9132.00</t>
  </si>
  <si>
    <t>(RUPEES NINE THOUSAND ONE HUNDRED THIRTY TWO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</si>
</sst>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8</xdr:col>
      <xdr:colOff>66675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4775"/>
          <a:ext cx="449580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4" workbookViewId="0">
      <selection activeCell="P15" sqref="P1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42578125" bestFit="1" customWidth="1"/>
    <col min="13" max="13" width="7.5703125" bestFit="1" customWidth="1"/>
  </cols>
  <sheetData>
    <row r="1" spans="1:13" s="7" customFormat="1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81</v>
      </c>
      <c r="K1" s="15"/>
      <c r="L1" s="15"/>
      <c r="M1" s="15"/>
    </row>
    <row r="2" spans="1:13" s="7" customFormat="1" ht="60.75" customHeight="1">
      <c r="A2" s="12" t="s">
        <v>82</v>
      </c>
      <c r="B2" s="13"/>
      <c r="C2" s="13"/>
      <c r="D2" s="13"/>
      <c r="E2" s="13"/>
      <c r="F2" s="13"/>
      <c r="G2" s="13"/>
      <c r="H2" s="13"/>
      <c r="I2" s="14"/>
      <c r="J2" s="15" t="s">
        <v>85</v>
      </c>
      <c r="K2" s="15"/>
      <c r="L2" s="15"/>
      <c r="M2" s="15"/>
    </row>
    <row r="3" spans="1:13" s="1" customFormat="1">
      <c r="A3" s="4" t="s">
        <v>29</v>
      </c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36</v>
      </c>
      <c r="H3" s="4" t="s">
        <v>35</v>
      </c>
      <c r="I3" s="5" t="s">
        <v>76</v>
      </c>
      <c r="J3" s="5" t="s">
        <v>77</v>
      </c>
      <c r="K3" s="5" t="s">
        <v>78</v>
      </c>
      <c r="L3" s="5" t="s">
        <v>79</v>
      </c>
      <c r="M3" s="5" t="s">
        <v>80</v>
      </c>
    </row>
    <row r="4" spans="1:13">
      <c r="A4" s="3">
        <v>1</v>
      </c>
      <c r="B4" s="3" t="s">
        <v>3</v>
      </c>
      <c r="C4" s="3" t="s">
        <v>55</v>
      </c>
      <c r="D4" s="3" t="s">
        <v>4</v>
      </c>
      <c r="E4" s="3" t="s">
        <v>54</v>
      </c>
      <c r="F4" s="3" t="s">
        <v>38</v>
      </c>
      <c r="G4" s="3">
        <v>6</v>
      </c>
      <c r="H4" s="3">
        <v>100</v>
      </c>
      <c r="I4" s="6">
        <f>VLOOKUP(F4,[1]SACHIDANANDA!$C$4:$D$156,2,FALSE)</f>
        <v>3</v>
      </c>
      <c r="J4" s="6">
        <f>G4*2</f>
        <v>12</v>
      </c>
      <c r="K4" s="6">
        <f>G4*15</f>
        <v>90</v>
      </c>
      <c r="L4" s="6">
        <v>30</v>
      </c>
      <c r="M4" s="6">
        <f>H4*I4+J4+K4+L4</f>
        <v>432</v>
      </c>
    </row>
    <row r="5" spans="1:13">
      <c r="A5" s="3">
        <v>2</v>
      </c>
      <c r="B5" s="3" t="s">
        <v>3</v>
      </c>
      <c r="C5" s="3" t="s">
        <v>56</v>
      </c>
      <c r="D5" s="3" t="s">
        <v>5</v>
      </c>
      <c r="E5" s="3" t="s">
        <v>54</v>
      </c>
      <c r="F5" s="3" t="s">
        <v>39</v>
      </c>
      <c r="G5" s="3">
        <v>2</v>
      </c>
      <c r="H5" s="3">
        <v>40</v>
      </c>
      <c r="I5" s="6">
        <f>VLOOKUP(F5,[1]SACHIDANANDA!$C$4:$D$156,2,FALSE)</f>
        <v>3</v>
      </c>
      <c r="J5" s="6">
        <f t="shared" ref="J5:J25" si="0">G5*2</f>
        <v>4</v>
      </c>
      <c r="K5" s="6">
        <f t="shared" ref="K5:K25" si="1">G5*15</f>
        <v>30</v>
      </c>
      <c r="L5" s="6">
        <v>30</v>
      </c>
      <c r="M5" s="6">
        <f>50*I5+J5+K5+L5</f>
        <v>214</v>
      </c>
    </row>
    <row r="6" spans="1:13">
      <c r="A6" s="3">
        <v>3</v>
      </c>
      <c r="B6" s="3" t="s">
        <v>3</v>
      </c>
      <c r="C6" s="3" t="s">
        <v>57</v>
      </c>
      <c r="D6" s="3" t="s">
        <v>6</v>
      </c>
      <c r="E6" s="3" t="s">
        <v>54</v>
      </c>
      <c r="F6" s="3" t="s">
        <v>37</v>
      </c>
      <c r="G6" s="3">
        <v>5</v>
      </c>
      <c r="H6" s="3">
        <v>80</v>
      </c>
      <c r="I6" s="6">
        <f>VLOOKUP(F6,[1]SACHIDANANDA!$C$4:$D$156,2,FALSE)</f>
        <v>3</v>
      </c>
      <c r="J6" s="6">
        <f t="shared" si="0"/>
        <v>10</v>
      </c>
      <c r="K6" s="6">
        <f t="shared" si="1"/>
        <v>75</v>
      </c>
      <c r="L6" s="6">
        <v>30</v>
      </c>
      <c r="M6" s="6">
        <f t="shared" ref="M5:M25" si="2">H6*I6+J6+K6+L6</f>
        <v>355</v>
      </c>
    </row>
    <row r="7" spans="1:13">
      <c r="A7" s="3">
        <v>4</v>
      </c>
      <c r="B7" s="3" t="s">
        <v>3</v>
      </c>
      <c r="C7" s="3" t="s">
        <v>58</v>
      </c>
      <c r="D7" s="3" t="s">
        <v>8</v>
      </c>
      <c r="E7" s="3" t="s">
        <v>54</v>
      </c>
      <c r="F7" s="3" t="s">
        <v>37</v>
      </c>
      <c r="G7" s="3">
        <v>1</v>
      </c>
      <c r="H7" s="3">
        <v>20</v>
      </c>
      <c r="I7" s="6">
        <f>VLOOKUP(F7,[1]SACHIDANANDA!$C$4:$D$156,2,FALSE)</f>
        <v>3</v>
      </c>
      <c r="J7" s="6">
        <f t="shared" si="0"/>
        <v>2</v>
      </c>
      <c r="K7" s="6">
        <f t="shared" si="1"/>
        <v>15</v>
      </c>
      <c r="L7" s="6">
        <v>30</v>
      </c>
      <c r="M7" s="6">
        <f>50*I7+J7+K7+L7</f>
        <v>197</v>
      </c>
    </row>
    <row r="8" spans="1:13">
      <c r="A8" s="3">
        <v>5</v>
      </c>
      <c r="B8" s="3" t="s">
        <v>3</v>
      </c>
      <c r="C8" s="3" t="s">
        <v>59</v>
      </c>
      <c r="D8" s="3" t="s">
        <v>9</v>
      </c>
      <c r="E8" s="3" t="s">
        <v>54</v>
      </c>
      <c r="F8" s="3" t="s">
        <v>40</v>
      </c>
      <c r="G8" s="3">
        <v>1</v>
      </c>
      <c r="H8" s="3">
        <v>50</v>
      </c>
      <c r="I8" s="6">
        <f>VLOOKUP(F8,[1]SACHIDANANDA!$C$4:$D$156,2,FALSE)</f>
        <v>3</v>
      </c>
      <c r="J8" s="6">
        <f t="shared" si="0"/>
        <v>2</v>
      </c>
      <c r="K8" s="6">
        <f t="shared" si="1"/>
        <v>15</v>
      </c>
      <c r="L8" s="6">
        <v>30</v>
      </c>
      <c r="M8" s="6">
        <f t="shared" si="2"/>
        <v>197</v>
      </c>
    </row>
    <row r="9" spans="1:13">
      <c r="A9" s="3">
        <v>6</v>
      </c>
      <c r="B9" s="3" t="s">
        <v>3</v>
      </c>
      <c r="C9" s="3" t="s">
        <v>62</v>
      </c>
      <c r="D9" s="3" t="s">
        <v>13</v>
      </c>
      <c r="E9" s="3" t="s">
        <v>54</v>
      </c>
      <c r="F9" s="3" t="s">
        <v>43</v>
      </c>
      <c r="G9" s="3">
        <v>2</v>
      </c>
      <c r="H9" s="3">
        <v>60</v>
      </c>
      <c r="I9" s="6">
        <v>3</v>
      </c>
      <c r="J9" s="6">
        <f t="shared" si="0"/>
        <v>4</v>
      </c>
      <c r="K9" s="6">
        <f t="shared" si="1"/>
        <v>30</v>
      </c>
      <c r="L9" s="6">
        <v>30</v>
      </c>
      <c r="M9" s="6">
        <f t="shared" si="2"/>
        <v>244</v>
      </c>
    </row>
    <row r="10" spans="1:13">
      <c r="A10" s="3">
        <v>7</v>
      </c>
      <c r="B10" s="3" t="s">
        <v>7</v>
      </c>
      <c r="C10" s="3" t="s">
        <v>60</v>
      </c>
      <c r="D10" s="3" t="s">
        <v>10</v>
      </c>
      <c r="E10" s="3" t="s">
        <v>54</v>
      </c>
      <c r="F10" s="3" t="s">
        <v>41</v>
      </c>
      <c r="G10" s="3">
        <v>6</v>
      </c>
      <c r="H10" s="3">
        <v>120</v>
      </c>
      <c r="I10" s="6">
        <f>VLOOKUP(F10,[1]SACHIDANANDA!$C$4:$D$156,2,FALSE)</f>
        <v>3</v>
      </c>
      <c r="J10" s="6">
        <f t="shared" si="0"/>
        <v>12</v>
      </c>
      <c r="K10" s="6">
        <f t="shared" si="1"/>
        <v>90</v>
      </c>
      <c r="L10" s="6">
        <v>30</v>
      </c>
      <c r="M10" s="6">
        <f t="shared" si="2"/>
        <v>492</v>
      </c>
    </row>
    <row r="11" spans="1:13">
      <c r="A11" s="3">
        <v>8</v>
      </c>
      <c r="B11" s="3" t="s">
        <v>7</v>
      </c>
      <c r="C11" s="3" t="s">
        <v>61</v>
      </c>
      <c r="D11" s="3" t="s">
        <v>11</v>
      </c>
      <c r="E11" s="3" t="s">
        <v>54</v>
      </c>
      <c r="F11" s="3" t="s">
        <v>42</v>
      </c>
      <c r="G11" s="3">
        <v>5</v>
      </c>
      <c r="H11" s="3">
        <v>90</v>
      </c>
      <c r="I11" s="6">
        <f>VLOOKUP(F11,[1]SACHIDANANDA!$C$4:$D$156,2,FALSE)</f>
        <v>3</v>
      </c>
      <c r="J11" s="6">
        <f t="shared" si="0"/>
        <v>10</v>
      </c>
      <c r="K11" s="6">
        <f t="shared" si="1"/>
        <v>75</v>
      </c>
      <c r="L11" s="6">
        <v>30</v>
      </c>
      <c r="M11" s="6">
        <f t="shared" si="2"/>
        <v>385</v>
      </c>
    </row>
    <row r="12" spans="1:13">
      <c r="A12" s="3">
        <v>9</v>
      </c>
      <c r="B12" s="3" t="s">
        <v>7</v>
      </c>
      <c r="C12" s="3" t="s">
        <v>66</v>
      </c>
      <c r="D12" s="3" t="s">
        <v>18</v>
      </c>
      <c r="E12" s="3" t="s">
        <v>54</v>
      </c>
      <c r="F12" s="3" t="s">
        <v>38</v>
      </c>
      <c r="G12" s="3">
        <v>2</v>
      </c>
      <c r="H12" s="3">
        <v>40</v>
      </c>
      <c r="I12" s="6">
        <f>VLOOKUP(F12,[1]SACHIDANANDA!$C$4:$D$156,2,FALSE)</f>
        <v>3</v>
      </c>
      <c r="J12" s="6">
        <f t="shared" si="0"/>
        <v>4</v>
      </c>
      <c r="K12" s="6">
        <f t="shared" si="1"/>
        <v>30</v>
      </c>
      <c r="L12" s="6">
        <v>30</v>
      </c>
      <c r="M12" s="6">
        <f>50*I12+J12+K12+L12</f>
        <v>214</v>
      </c>
    </row>
    <row r="13" spans="1:13">
      <c r="A13" s="3">
        <v>10</v>
      </c>
      <c r="B13" s="3" t="s">
        <v>7</v>
      </c>
      <c r="C13" s="3" t="s">
        <v>70</v>
      </c>
      <c r="D13" s="3" t="s">
        <v>22</v>
      </c>
      <c r="E13" s="3" t="s">
        <v>54</v>
      </c>
      <c r="F13" s="3" t="s">
        <v>50</v>
      </c>
      <c r="G13" s="3">
        <v>3</v>
      </c>
      <c r="H13" s="3">
        <v>60</v>
      </c>
      <c r="I13" s="6">
        <f>VLOOKUP(F13,[1]SACHIDANANDA!$C$4:$D$156,2,FALSE)</f>
        <v>3</v>
      </c>
      <c r="J13" s="6">
        <f t="shared" si="0"/>
        <v>6</v>
      </c>
      <c r="K13" s="6">
        <f t="shared" si="1"/>
        <v>45</v>
      </c>
      <c r="L13" s="6">
        <v>30</v>
      </c>
      <c r="M13" s="6">
        <f t="shared" si="2"/>
        <v>261</v>
      </c>
    </row>
    <row r="14" spans="1:13">
      <c r="A14" s="3">
        <v>11</v>
      </c>
      <c r="B14" s="3" t="s">
        <v>7</v>
      </c>
      <c r="C14" s="3" t="s">
        <v>71</v>
      </c>
      <c r="D14" s="3" t="s">
        <v>23</v>
      </c>
      <c r="E14" s="3" t="s">
        <v>54</v>
      </c>
      <c r="F14" s="3" t="s">
        <v>51</v>
      </c>
      <c r="G14" s="3">
        <v>2</v>
      </c>
      <c r="H14" s="3">
        <v>40</v>
      </c>
      <c r="I14" s="6">
        <v>3</v>
      </c>
      <c r="J14" s="6">
        <f t="shared" si="0"/>
        <v>4</v>
      </c>
      <c r="K14" s="6">
        <f t="shared" si="1"/>
        <v>30</v>
      </c>
      <c r="L14" s="6">
        <v>30</v>
      </c>
      <c r="M14" s="6">
        <f>50*I14+J14+K14+L14</f>
        <v>214</v>
      </c>
    </row>
    <row r="15" spans="1:13">
      <c r="A15" s="3">
        <v>12</v>
      </c>
      <c r="B15" s="3" t="s">
        <v>12</v>
      </c>
      <c r="C15" s="3" t="s">
        <v>63</v>
      </c>
      <c r="D15" s="3" t="s">
        <v>14</v>
      </c>
      <c r="E15" s="3" t="s">
        <v>54</v>
      </c>
      <c r="F15" s="3" t="s">
        <v>44</v>
      </c>
      <c r="G15" s="3">
        <v>16</v>
      </c>
      <c r="H15" s="3">
        <v>300</v>
      </c>
      <c r="I15" s="6">
        <f>VLOOKUP(F15,[1]SACHIDANANDA!$C$4:$D$156,2,FALSE)</f>
        <v>3</v>
      </c>
      <c r="J15" s="6">
        <f t="shared" si="0"/>
        <v>32</v>
      </c>
      <c r="K15" s="6">
        <f t="shared" si="1"/>
        <v>240</v>
      </c>
      <c r="L15" s="6">
        <v>30</v>
      </c>
      <c r="M15" s="6">
        <f t="shared" si="2"/>
        <v>1202</v>
      </c>
    </row>
    <row r="16" spans="1:13">
      <c r="A16" s="3">
        <v>13</v>
      </c>
      <c r="B16" s="3" t="s">
        <v>12</v>
      </c>
      <c r="C16" s="3" t="s">
        <v>64</v>
      </c>
      <c r="D16" s="3" t="s">
        <v>15</v>
      </c>
      <c r="E16" s="3" t="s">
        <v>54</v>
      </c>
      <c r="F16" s="3" t="s">
        <v>45</v>
      </c>
      <c r="G16" s="3">
        <v>3</v>
      </c>
      <c r="H16" s="3">
        <v>50</v>
      </c>
      <c r="I16" s="6">
        <f>VLOOKUP(F16,[1]SACHIDANANDA!$C$4:$D$156,2,FALSE)</f>
        <v>3</v>
      </c>
      <c r="J16" s="6">
        <f t="shared" si="0"/>
        <v>6</v>
      </c>
      <c r="K16" s="6">
        <f t="shared" si="1"/>
        <v>45</v>
      </c>
      <c r="L16" s="6">
        <v>30</v>
      </c>
      <c r="M16" s="6">
        <f t="shared" si="2"/>
        <v>231</v>
      </c>
    </row>
    <row r="17" spans="1:13">
      <c r="A17" s="3">
        <v>14</v>
      </c>
      <c r="B17" s="3" t="s">
        <v>16</v>
      </c>
      <c r="C17" s="3" t="s">
        <v>65</v>
      </c>
      <c r="D17" s="3" t="s">
        <v>17</v>
      </c>
      <c r="E17" s="3" t="s">
        <v>54</v>
      </c>
      <c r="F17" s="3" t="s">
        <v>46</v>
      </c>
      <c r="G17" s="3">
        <v>2</v>
      </c>
      <c r="H17" s="3">
        <v>40</v>
      </c>
      <c r="I17" s="6">
        <f>VLOOKUP(F17,[1]SACHIDANANDA!$C$4:$D$156,2,FALSE)</f>
        <v>3</v>
      </c>
      <c r="J17" s="6">
        <f t="shared" si="0"/>
        <v>4</v>
      </c>
      <c r="K17" s="6">
        <f t="shared" si="1"/>
        <v>30</v>
      </c>
      <c r="L17" s="6">
        <v>30</v>
      </c>
      <c r="M17" s="6">
        <f>50*I17+J17+K17+L17</f>
        <v>214</v>
      </c>
    </row>
    <row r="18" spans="1:13">
      <c r="A18" s="3">
        <v>15</v>
      </c>
      <c r="B18" s="3" t="s">
        <v>16</v>
      </c>
      <c r="C18" s="3" t="s">
        <v>67</v>
      </c>
      <c r="D18" s="3" t="s">
        <v>19</v>
      </c>
      <c r="E18" s="3" t="s">
        <v>54</v>
      </c>
      <c r="F18" s="3" t="s">
        <v>47</v>
      </c>
      <c r="G18" s="3">
        <v>11</v>
      </c>
      <c r="H18" s="3">
        <v>220</v>
      </c>
      <c r="I18" s="6">
        <f>VLOOKUP(F18,[1]SACHIDANANDA!$C$4:$D$156,2,FALSE)</f>
        <v>3</v>
      </c>
      <c r="J18" s="6">
        <f t="shared" si="0"/>
        <v>22</v>
      </c>
      <c r="K18" s="6">
        <f t="shared" si="1"/>
        <v>165</v>
      </c>
      <c r="L18" s="6">
        <v>30</v>
      </c>
      <c r="M18" s="6">
        <f t="shared" si="2"/>
        <v>877</v>
      </c>
    </row>
    <row r="19" spans="1:13">
      <c r="A19" s="3">
        <v>16</v>
      </c>
      <c r="B19" s="3" t="s">
        <v>16</v>
      </c>
      <c r="C19" s="3" t="s">
        <v>68</v>
      </c>
      <c r="D19" s="3" t="s">
        <v>20</v>
      </c>
      <c r="E19" s="3" t="s">
        <v>54</v>
      </c>
      <c r="F19" s="3" t="s">
        <v>48</v>
      </c>
      <c r="G19" s="3">
        <v>8</v>
      </c>
      <c r="H19" s="3">
        <v>200</v>
      </c>
      <c r="I19" s="6">
        <f>VLOOKUP(F19,[1]SACHIDANANDA!$C$4:$D$156,2,FALSE)</f>
        <v>3</v>
      </c>
      <c r="J19" s="6">
        <f t="shared" si="0"/>
        <v>16</v>
      </c>
      <c r="K19" s="6">
        <f t="shared" si="1"/>
        <v>120</v>
      </c>
      <c r="L19" s="6">
        <v>30</v>
      </c>
      <c r="M19" s="6">
        <f t="shared" si="2"/>
        <v>766</v>
      </c>
    </row>
    <row r="20" spans="1:13">
      <c r="A20" s="3">
        <v>17</v>
      </c>
      <c r="B20" s="3" t="s">
        <v>16</v>
      </c>
      <c r="C20" s="3" t="s">
        <v>69</v>
      </c>
      <c r="D20" s="3" t="s">
        <v>21</v>
      </c>
      <c r="E20" s="3" t="s">
        <v>54</v>
      </c>
      <c r="F20" s="3" t="s">
        <v>49</v>
      </c>
      <c r="G20" s="3">
        <v>4</v>
      </c>
      <c r="H20" s="3">
        <v>90</v>
      </c>
      <c r="I20" s="6">
        <f>VLOOKUP(F20,[1]SACHIDANANDA!$C$4:$D$156,2,FALSE)</f>
        <v>3</v>
      </c>
      <c r="J20" s="6">
        <f t="shared" si="0"/>
        <v>8</v>
      </c>
      <c r="K20" s="6">
        <f t="shared" si="1"/>
        <v>60</v>
      </c>
      <c r="L20" s="6">
        <v>30</v>
      </c>
      <c r="M20" s="6">
        <f t="shared" si="2"/>
        <v>368</v>
      </c>
    </row>
    <row r="21" spans="1:13">
      <c r="A21" s="3">
        <v>18</v>
      </c>
      <c r="B21" s="3" t="s">
        <v>16</v>
      </c>
      <c r="C21" s="3" t="s">
        <v>72</v>
      </c>
      <c r="D21" s="3" t="s">
        <v>24</v>
      </c>
      <c r="E21" s="3" t="s">
        <v>54</v>
      </c>
      <c r="F21" s="3" t="s">
        <v>52</v>
      </c>
      <c r="G21" s="3">
        <v>3</v>
      </c>
      <c r="H21" s="3">
        <v>400</v>
      </c>
      <c r="I21" s="6">
        <f>VLOOKUP(F21,[1]SACHIDANANDA!$C$4:$D$156,2,FALSE)</f>
        <v>3</v>
      </c>
      <c r="J21" s="6">
        <f t="shared" si="0"/>
        <v>6</v>
      </c>
      <c r="K21" s="6">
        <f t="shared" si="1"/>
        <v>45</v>
      </c>
      <c r="L21" s="6">
        <v>30</v>
      </c>
      <c r="M21" s="6">
        <f t="shared" si="2"/>
        <v>1281</v>
      </c>
    </row>
    <row r="22" spans="1:13">
      <c r="A22" s="3">
        <v>19</v>
      </c>
      <c r="B22" s="3" t="s">
        <v>25</v>
      </c>
      <c r="C22" s="3" t="s">
        <v>73</v>
      </c>
      <c r="D22" s="3" t="s">
        <v>26</v>
      </c>
      <c r="E22" s="3" t="s">
        <v>54</v>
      </c>
      <c r="F22" s="3" t="s">
        <v>49</v>
      </c>
      <c r="G22" s="3">
        <v>3</v>
      </c>
      <c r="H22" s="3">
        <v>50</v>
      </c>
      <c r="I22" s="6">
        <f>VLOOKUP(F22,[1]SACHIDANANDA!$C$4:$D$156,2,FALSE)</f>
        <v>3</v>
      </c>
      <c r="J22" s="6">
        <f t="shared" si="0"/>
        <v>6</v>
      </c>
      <c r="K22" s="6">
        <f t="shared" si="1"/>
        <v>45</v>
      </c>
      <c r="L22" s="6">
        <v>30</v>
      </c>
      <c r="M22" s="6">
        <f t="shared" si="2"/>
        <v>231</v>
      </c>
    </row>
    <row r="23" spans="1:13">
      <c r="A23" s="3">
        <v>20</v>
      </c>
      <c r="B23" s="3" t="s">
        <v>25</v>
      </c>
      <c r="C23" s="3" t="s">
        <v>74</v>
      </c>
      <c r="D23" s="3" t="s">
        <v>27</v>
      </c>
      <c r="E23" s="3" t="s">
        <v>54</v>
      </c>
      <c r="F23" s="3" t="s">
        <v>49</v>
      </c>
      <c r="G23" s="3">
        <v>3</v>
      </c>
      <c r="H23" s="3">
        <v>50</v>
      </c>
      <c r="I23" s="6">
        <f>VLOOKUP(F23,[1]SACHIDANANDA!$C$4:$D$156,2,FALSE)</f>
        <v>3</v>
      </c>
      <c r="J23" s="6">
        <f t="shared" si="0"/>
        <v>6</v>
      </c>
      <c r="K23" s="6">
        <f t="shared" si="1"/>
        <v>45</v>
      </c>
      <c r="L23" s="6">
        <v>30</v>
      </c>
      <c r="M23" s="6">
        <f t="shared" si="2"/>
        <v>231</v>
      </c>
    </row>
    <row r="24" spans="1:13">
      <c r="A24" s="3">
        <v>21</v>
      </c>
      <c r="B24" s="3" t="s">
        <v>1</v>
      </c>
      <c r="C24" s="3" t="s">
        <v>0</v>
      </c>
      <c r="D24" s="3" t="s">
        <v>2</v>
      </c>
      <c r="E24" s="3" t="s">
        <v>54</v>
      </c>
      <c r="F24" s="3" t="s">
        <v>37</v>
      </c>
      <c r="G24" s="3">
        <v>5</v>
      </c>
      <c r="H24" s="3">
        <v>50</v>
      </c>
      <c r="I24" s="6">
        <f>VLOOKUP(F24,[1]SACHIDANANDA!$C$4:$D$156,2,FALSE)</f>
        <v>3</v>
      </c>
      <c r="J24" s="6">
        <f t="shared" si="0"/>
        <v>10</v>
      </c>
      <c r="K24" s="6">
        <f t="shared" si="1"/>
        <v>75</v>
      </c>
      <c r="L24" s="6">
        <v>30</v>
      </c>
      <c r="M24" s="6">
        <f t="shared" si="2"/>
        <v>265</v>
      </c>
    </row>
    <row r="25" spans="1:13">
      <c r="A25" s="3">
        <v>22</v>
      </c>
      <c r="B25" s="3" t="s">
        <v>1</v>
      </c>
      <c r="C25" s="3" t="s">
        <v>75</v>
      </c>
      <c r="D25" s="3" t="s">
        <v>28</v>
      </c>
      <c r="E25" s="3" t="s">
        <v>54</v>
      </c>
      <c r="F25" s="3" t="s">
        <v>53</v>
      </c>
      <c r="G25" s="3">
        <v>3</v>
      </c>
      <c r="H25" s="3">
        <v>60</v>
      </c>
      <c r="I25" s="6">
        <f>VLOOKUP(F25,[1]SACHIDANANDA!$C$4:$D$156,2,FALSE)</f>
        <v>3</v>
      </c>
      <c r="J25" s="6">
        <f t="shared" si="0"/>
        <v>6</v>
      </c>
      <c r="K25" s="6">
        <f t="shared" si="1"/>
        <v>45</v>
      </c>
      <c r="L25" s="6">
        <v>30</v>
      </c>
      <c r="M25" s="6">
        <f t="shared" si="2"/>
        <v>261</v>
      </c>
    </row>
    <row r="26" spans="1:13" s="9" customFormat="1">
      <c r="A26" s="16" t="s">
        <v>86</v>
      </c>
      <c r="B26" s="17"/>
      <c r="C26" s="17"/>
      <c r="D26" s="17"/>
      <c r="E26" s="17"/>
      <c r="F26" s="17"/>
      <c r="G26" s="17"/>
      <c r="H26" s="17"/>
      <c r="I26" s="18"/>
      <c r="J26" s="18"/>
      <c r="K26" s="18"/>
      <c r="L26" s="19"/>
      <c r="M26" s="8">
        <f>SUM(M4:M25)</f>
        <v>9132</v>
      </c>
    </row>
    <row r="27" spans="1:13" s="9" customFormat="1" ht="30" customHeight="1">
      <c r="A27" s="10" t="s">
        <v>84</v>
      </c>
      <c r="B27" s="10"/>
      <c r="C27" s="10"/>
      <c r="D27" s="10"/>
      <c r="E27" s="10"/>
      <c r="F27" s="10"/>
      <c r="G27" s="10"/>
      <c r="H27" s="10"/>
      <c r="I27" s="11"/>
      <c r="J27" s="11"/>
      <c r="K27" s="11"/>
      <c r="L27" s="11"/>
      <c r="M27" s="11"/>
    </row>
    <row r="28" spans="1:13" s="9" customFormat="1" ht="30" customHeight="1">
      <c r="A28" s="10" t="s">
        <v>83</v>
      </c>
      <c r="B28" s="10"/>
      <c r="C28" s="10"/>
      <c r="D28" s="10"/>
      <c r="E28" s="10"/>
      <c r="F28" s="10"/>
      <c r="G28" s="10"/>
      <c r="H28" s="10"/>
      <c r="I28" s="11"/>
      <c r="J28" s="11"/>
      <c r="K28" s="11"/>
      <c r="L28" s="11"/>
      <c r="M28" s="11"/>
    </row>
    <row r="29" spans="1:13">
      <c r="G29" s="2">
        <f>SUM(G4:G25)</f>
        <v>96</v>
      </c>
      <c r="H29" s="2">
        <f>SUM(H4:H25)</f>
        <v>2210</v>
      </c>
    </row>
  </sheetData>
  <sortState ref="B2:I23">
    <sortCondition ref="B2:B23"/>
  </sortState>
  <mergeCells count="7">
    <mergeCell ref="A28:M28"/>
    <mergeCell ref="A1:I1"/>
    <mergeCell ref="J1:M1"/>
    <mergeCell ref="A2:I2"/>
    <mergeCell ref="J2:M2"/>
    <mergeCell ref="A26:L26"/>
    <mergeCell ref="A27:M27"/>
  </mergeCells>
  <conditionalFormatting sqref="C26:C28">
    <cfRule type="duplicateValues" dxfId="0" priority="1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2025-09-10T11:39:45Z</cp:lastPrinted>
  <dcterms:created xsi:type="dcterms:W3CDTF">2025-09-08T11:56:49Z</dcterms:created>
  <dcterms:modified xsi:type="dcterms:W3CDTF">2025-09-10T11:39:50Z</dcterms:modified>
</cp:coreProperties>
</file>