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G17" i="1"/>
  <c r="K5" i="1" l="1"/>
  <c r="K7" i="1"/>
  <c r="K8" i="1"/>
  <c r="K9" i="1"/>
  <c r="K10" i="1"/>
  <c r="K11" i="1"/>
  <c r="K6" i="1"/>
  <c r="K12" i="1"/>
  <c r="K13" i="1"/>
  <c r="K4" i="1"/>
  <c r="J5" i="1"/>
  <c r="J7" i="1"/>
  <c r="J8" i="1"/>
  <c r="J9" i="1"/>
  <c r="J10" i="1"/>
  <c r="J11" i="1"/>
  <c r="J6" i="1"/>
  <c r="J12" i="1"/>
  <c r="J13" i="1"/>
  <c r="J4" i="1"/>
  <c r="I5" i="1"/>
  <c r="M5" i="1" s="1"/>
  <c r="I7" i="1"/>
  <c r="M7" i="1" s="1"/>
  <c r="I8" i="1"/>
  <c r="M8" i="1" s="1"/>
  <c r="I9" i="1"/>
  <c r="M9" i="1" s="1"/>
  <c r="I10" i="1"/>
  <c r="M10" i="1" s="1"/>
  <c r="I11" i="1"/>
  <c r="M11" i="1" s="1"/>
  <c r="I6" i="1"/>
  <c r="M6" i="1" s="1"/>
  <c r="I12" i="1"/>
  <c r="M12" i="1" s="1"/>
  <c r="I13" i="1"/>
  <c r="M13" i="1" s="1"/>
  <c r="I4" i="1"/>
  <c r="M4" i="1" s="1"/>
  <c r="M14" i="1" l="1"/>
</calcChain>
</file>

<file path=xl/sharedStrings.xml><?xml version="1.0" encoding="utf-8"?>
<sst xmlns="http://schemas.openxmlformats.org/spreadsheetml/2006/main" count="69" uniqueCount="53">
  <si>
    <t>INVOICE
PRAGATI LOGISTICS,SAMANTA SAHI KHUNTIA LANE,8984191006
GST No:21AGHPB9356M1Z9</t>
  </si>
  <si>
    <t>01/7/2024</t>
  </si>
  <si>
    <t>1018</t>
  </si>
  <si>
    <t>1015</t>
  </si>
  <si>
    <t>02/7/2024</t>
  </si>
  <si>
    <t>886</t>
  </si>
  <si>
    <t>1027</t>
  </si>
  <si>
    <t>1026</t>
  </si>
  <si>
    <t>1042</t>
  </si>
  <si>
    <t>1024</t>
  </si>
  <si>
    <t>1039</t>
  </si>
  <si>
    <t>04/7/2024</t>
  </si>
  <si>
    <t>1058</t>
  </si>
  <si>
    <t>28/7/2024</t>
  </si>
  <si>
    <t>1256</t>
  </si>
  <si>
    <t>Thanking you for your business.
PRAGATI LOGISTICS</t>
  </si>
  <si>
    <t>PL/JA/07178</t>
  </si>
  <si>
    <t>PL/JA/07184</t>
  </si>
  <si>
    <t>PL/JA/07230</t>
  </si>
  <si>
    <t>PL/JA/07261</t>
  </si>
  <si>
    <t>PL/JA/07263</t>
  </si>
  <si>
    <t>PL/JA/07392</t>
  </si>
  <si>
    <t>PL/JA/07421</t>
  </si>
  <si>
    <t>PL/JA/07429</t>
  </si>
  <si>
    <t>PL/JA/07626</t>
  </si>
  <si>
    <t>PL/JA/09385</t>
  </si>
  <si>
    <t xml:space="preserve">LR No </t>
  </si>
  <si>
    <t>PURI</t>
  </si>
  <si>
    <t>RATAPAT</t>
  </si>
  <si>
    <t>NARSINGHPUR</t>
  </si>
  <si>
    <t>SUKINDA</t>
  </si>
  <si>
    <t>KAMAKHYANAGAR</t>
  </si>
  <si>
    <t>DUNGURA</t>
  </si>
  <si>
    <t>KUPARI</t>
  </si>
  <si>
    <t>KHAIRA</t>
  </si>
  <si>
    <t>CTC</t>
  </si>
  <si>
    <t>SL</t>
  </si>
  <si>
    <t>DATE</t>
  </si>
  <si>
    <t>FROM</t>
  </si>
  <si>
    <t>INV NO</t>
  </si>
  <si>
    <t>CASE</t>
  </si>
  <si>
    <t>WEIGHT</t>
  </si>
  <si>
    <t>RATE</t>
  </si>
  <si>
    <t>bhuban</t>
  </si>
  <si>
    <t xml:space="preserve">To,
M/s SACHIDANANDA PAINTS
Address:KUMAR COMPLEX 8 3 VIP KANIKA ROAD TULASIPUR,9438631068
GST No: 21ABXFS6603F1Z2
</t>
  </si>
  <si>
    <t>(RUPEES SIX THOSAND SIX HUNDRED SIXTY SIX ONLY)</t>
  </si>
  <si>
    <t>HML</t>
  </si>
  <si>
    <t>DD.CH.</t>
  </si>
  <si>
    <t>LR CH.</t>
  </si>
  <si>
    <t>AMT.</t>
  </si>
  <si>
    <t>DESTINATION</t>
  </si>
  <si>
    <t>Kindly, verify &amp; confirm within 7 days, else GST will be filed by 20th AUG, 2024. 
GST to be paid by Consignor under Reverse Charge Mechanism(RCM) as per GST.</t>
  </si>
  <si>
    <t xml:space="preserve">Bill Date:31/07/2024
Bill NO : 14469
Total Amount: 6666.00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</si>
</sst>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7</xdr:col>
      <xdr:colOff>180975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38100"/>
          <a:ext cx="42481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3">
          <cell r="C3" t="str">
            <v>DESTINATION</v>
          </cell>
          <cell r="D3" t="str">
            <v>NEW RATE/ KG.</v>
          </cell>
        </row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R2" sqref="R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6.42578125" style="2" customWidth="1"/>
    <col min="11" max="11" width="7.28515625" style="2" customWidth="1"/>
    <col min="12" max="12" width="6.42578125" style="2" bestFit="1" customWidth="1"/>
    <col min="13" max="13" width="8.42578125" style="2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74.25" customHeight="1">
      <c r="A2" s="17" t="s">
        <v>44</v>
      </c>
      <c r="B2" s="18"/>
      <c r="C2" s="18"/>
      <c r="D2" s="18"/>
      <c r="E2" s="18"/>
      <c r="F2" s="18"/>
      <c r="G2" s="18"/>
      <c r="H2" s="18"/>
      <c r="I2" s="19"/>
      <c r="J2" s="20" t="s">
        <v>52</v>
      </c>
      <c r="K2" s="20"/>
      <c r="L2" s="20"/>
      <c r="M2" s="20"/>
    </row>
    <row r="3" spans="1:13" s="10" customFormat="1" ht="15" customHeight="1">
      <c r="A3" s="5" t="s">
        <v>36</v>
      </c>
      <c r="B3" s="5" t="s">
        <v>37</v>
      </c>
      <c r="C3" s="5" t="s">
        <v>26</v>
      </c>
      <c r="D3" s="5" t="s">
        <v>38</v>
      </c>
      <c r="E3" s="5" t="s">
        <v>50</v>
      </c>
      <c r="F3" s="5" t="s">
        <v>39</v>
      </c>
      <c r="G3" s="5" t="s">
        <v>40</v>
      </c>
      <c r="H3" s="5" t="s">
        <v>41</v>
      </c>
      <c r="I3" s="9" t="s">
        <v>42</v>
      </c>
      <c r="J3" s="9" t="s">
        <v>46</v>
      </c>
      <c r="K3" s="9" t="s">
        <v>47</v>
      </c>
      <c r="L3" s="9" t="s">
        <v>48</v>
      </c>
      <c r="M3" s="9" t="s">
        <v>49</v>
      </c>
    </row>
    <row r="4" spans="1:13">
      <c r="A4" s="21">
        <v>1</v>
      </c>
      <c r="B4" s="4" t="s">
        <v>1</v>
      </c>
      <c r="C4" s="4" t="s">
        <v>16</v>
      </c>
      <c r="D4" s="8" t="s">
        <v>35</v>
      </c>
      <c r="E4" s="4" t="s">
        <v>27</v>
      </c>
      <c r="F4" s="4" t="s">
        <v>2</v>
      </c>
      <c r="G4" s="4">
        <v>9</v>
      </c>
      <c r="H4" s="4">
        <v>180</v>
      </c>
      <c r="I4" s="6">
        <f>VLOOKUP(E4,[1]SACHIDANANDA!$C$3:$D$156,2,FALSE)</f>
        <v>3</v>
      </c>
      <c r="J4" s="6">
        <f>G4*2</f>
        <v>18</v>
      </c>
      <c r="K4" s="6">
        <f>G4*15</f>
        <v>135</v>
      </c>
      <c r="L4" s="6">
        <v>30</v>
      </c>
      <c r="M4" s="6">
        <f>H4*I4+J4+K4+L4</f>
        <v>723</v>
      </c>
    </row>
    <row r="5" spans="1:13">
      <c r="A5" s="21">
        <v>2</v>
      </c>
      <c r="B5" s="4" t="s">
        <v>1</v>
      </c>
      <c r="C5" s="4" t="s">
        <v>17</v>
      </c>
      <c r="D5" s="8" t="s">
        <v>35</v>
      </c>
      <c r="E5" s="4" t="s">
        <v>28</v>
      </c>
      <c r="F5" s="4" t="s">
        <v>3</v>
      </c>
      <c r="G5" s="4">
        <v>12</v>
      </c>
      <c r="H5" s="4">
        <v>220</v>
      </c>
      <c r="I5" s="6">
        <f>VLOOKUP(E5,[1]SACHIDANANDA!$C$3:$D$156,2,FALSE)</f>
        <v>3</v>
      </c>
      <c r="J5" s="6">
        <f>G5*2</f>
        <v>24</v>
      </c>
      <c r="K5" s="6">
        <f>G5*15</f>
        <v>180</v>
      </c>
      <c r="L5" s="6">
        <v>30</v>
      </c>
      <c r="M5" s="6">
        <f>H5*I5+J5+K5+L5</f>
        <v>894</v>
      </c>
    </row>
    <row r="6" spans="1:13">
      <c r="A6" s="21">
        <v>3</v>
      </c>
      <c r="B6" s="4" t="s">
        <v>1</v>
      </c>
      <c r="C6" s="4" t="s">
        <v>23</v>
      </c>
      <c r="D6" s="8" t="s">
        <v>35</v>
      </c>
      <c r="E6" s="4" t="s">
        <v>33</v>
      </c>
      <c r="F6" s="4" t="s">
        <v>10</v>
      </c>
      <c r="G6" s="4">
        <v>5</v>
      </c>
      <c r="H6" s="4">
        <v>90</v>
      </c>
      <c r="I6" s="6">
        <f>VLOOKUP(E6,[1]SACHIDANANDA!$C$3:$D$156,2,FALSE)</f>
        <v>3</v>
      </c>
      <c r="J6" s="6">
        <f>G6*2</f>
        <v>10</v>
      </c>
      <c r="K6" s="6">
        <f>G6*15</f>
        <v>75</v>
      </c>
      <c r="L6" s="6">
        <v>30</v>
      </c>
      <c r="M6" s="6">
        <f>H6*I6+J6+K6+L6</f>
        <v>385</v>
      </c>
    </row>
    <row r="7" spans="1:13">
      <c r="A7" s="21">
        <v>4</v>
      </c>
      <c r="B7" s="4" t="s">
        <v>4</v>
      </c>
      <c r="C7" s="4" t="s">
        <v>18</v>
      </c>
      <c r="D7" s="8" t="s">
        <v>35</v>
      </c>
      <c r="E7" s="4" t="s">
        <v>29</v>
      </c>
      <c r="F7" s="4" t="s">
        <v>5</v>
      </c>
      <c r="G7" s="4">
        <v>19</v>
      </c>
      <c r="H7" s="4">
        <v>350</v>
      </c>
      <c r="I7" s="6">
        <f>VLOOKUP(E7,[1]SACHIDANANDA!$C$3:$D$156,2,FALSE)</f>
        <v>3</v>
      </c>
      <c r="J7" s="6">
        <f>G7*2</f>
        <v>38</v>
      </c>
      <c r="K7" s="6">
        <f>G7*15</f>
        <v>285</v>
      </c>
      <c r="L7" s="6">
        <v>30</v>
      </c>
      <c r="M7" s="6">
        <f>H7*I7+J7+K7+L7</f>
        <v>1403</v>
      </c>
    </row>
    <row r="8" spans="1:13">
      <c r="A8" s="21">
        <v>5</v>
      </c>
      <c r="B8" s="4" t="s">
        <v>4</v>
      </c>
      <c r="C8" s="4" t="s">
        <v>19</v>
      </c>
      <c r="D8" s="8" t="s">
        <v>35</v>
      </c>
      <c r="E8" s="4" t="s">
        <v>30</v>
      </c>
      <c r="F8" s="4" t="s">
        <v>6</v>
      </c>
      <c r="G8" s="4">
        <v>2</v>
      </c>
      <c r="H8" s="4">
        <v>40</v>
      </c>
      <c r="I8" s="6">
        <f>VLOOKUP(E8,[1]SACHIDANANDA!$C$3:$D$156,2,FALSE)</f>
        <v>3</v>
      </c>
      <c r="J8" s="6">
        <f>G8*2</f>
        <v>4</v>
      </c>
      <c r="K8" s="6">
        <f>G8*15</f>
        <v>30</v>
      </c>
      <c r="L8" s="6">
        <v>30</v>
      </c>
      <c r="M8" s="6">
        <f>50*I8+J8+K8+L8</f>
        <v>214</v>
      </c>
    </row>
    <row r="9" spans="1:13">
      <c r="A9" s="21">
        <v>6</v>
      </c>
      <c r="B9" s="4" t="s">
        <v>4</v>
      </c>
      <c r="C9" s="4" t="s">
        <v>20</v>
      </c>
      <c r="D9" s="8" t="s">
        <v>35</v>
      </c>
      <c r="E9" s="8" t="s">
        <v>43</v>
      </c>
      <c r="F9" s="4" t="s">
        <v>7</v>
      </c>
      <c r="G9" s="4">
        <v>2</v>
      </c>
      <c r="H9" s="4">
        <v>40</v>
      </c>
      <c r="I9" s="6">
        <f>VLOOKUP(E9,[1]SACHIDANANDA!$C$3:$D$156,2,FALSE)</f>
        <v>3</v>
      </c>
      <c r="J9" s="6">
        <f>G9*2</f>
        <v>4</v>
      </c>
      <c r="K9" s="6">
        <f>G9*15</f>
        <v>30</v>
      </c>
      <c r="L9" s="6">
        <v>30</v>
      </c>
      <c r="M9" s="6">
        <f>50*I9+J9+K9+L9</f>
        <v>214</v>
      </c>
    </row>
    <row r="10" spans="1:13">
      <c r="A10" s="21">
        <v>7</v>
      </c>
      <c r="B10" s="4" t="s">
        <v>4</v>
      </c>
      <c r="C10" s="4" t="s">
        <v>21</v>
      </c>
      <c r="D10" s="8" t="s">
        <v>35</v>
      </c>
      <c r="E10" s="4" t="s">
        <v>31</v>
      </c>
      <c r="F10" s="4" t="s">
        <v>8</v>
      </c>
      <c r="G10" s="4">
        <v>6</v>
      </c>
      <c r="H10" s="4">
        <v>150</v>
      </c>
      <c r="I10" s="6">
        <f>VLOOKUP(E10,[1]SACHIDANANDA!$C$3:$D$156,2,FALSE)</f>
        <v>3</v>
      </c>
      <c r="J10" s="6">
        <f>G10*2</f>
        <v>12</v>
      </c>
      <c r="K10" s="6">
        <f>G10*15</f>
        <v>90</v>
      </c>
      <c r="L10" s="6">
        <v>30</v>
      </c>
      <c r="M10" s="6">
        <f>H10*I10+J10+K10+L10</f>
        <v>582</v>
      </c>
    </row>
    <row r="11" spans="1:13">
      <c r="A11" s="21">
        <v>8</v>
      </c>
      <c r="B11" s="4" t="s">
        <v>4</v>
      </c>
      <c r="C11" s="4" t="s">
        <v>22</v>
      </c>
      <c r="D11" s="8" t="s">
        <v>35</v>
      </c>
      <c r="E11" s="4" t="s">
        <v>32</v>
      </c>
      <c r="F11" s="4" t="s">
        <v>9</v>
      </c>
      <c r="G11" s="4">
        <v>11</v>
      </c>
      <c r="H11" s="4">
        <v>290</v>
      </c>
      <c r="I11" s="6">
        <f>VLOOKUP(E11,[1]SACHIDANANDA!$C$3:$D$156,2,FALSE)</f>
        <v>3</v>
      </c>
      <c r="J11" s="6">
        <f>G11*2</f>
        <v>22</v>
      </c>
      <c r="K11" s="6">
        <f>G11*15</f>
        <v>165</v>
      </c>
      <c r="L11" s="6">
        <v>30</v>
      </c>
      <c r="M11" s="6">
        <f>H11*I11+J11+K11+L11</f>
        <v>1087</v>
      </c>
    </row>
    <row r="12" spans="1:13">
      <c r="A12" s="21">
        <v>9</v>
      </c>
      <c r="B12" s="4" t="s">
        <v>11</v>
      </c>
      <c r="C12" s="4" t="s">
        <v>24</v>
      </c>
      <c r="D12" s="8" t="s">
        <v>35</v>
      </c>
      <c r="E12" s="4" t="s">
        <v>27</v>
      </c>
      <c r="F12" s="4" t="s">
        <v>12</v>
      </c>
      <c r="G12" s="4">
        <v>9</v>
      </c>
      <c r="H12" s="4">
        <v>220</v>
      </c>
      <c r="I12" s="6">
        <f>VLOOKUP(E12,[1]SACHIDANANDA!$C$3:$D$156,2,FALSE)</f>
        <v>3</v>
      </c>
      <c r="J12" s="6">
        <f>G12*2</f>
        <v>18</v>
      </c>
      <c r="K12" s="6">
        <f>G12*15</f>
        <v>135</v>
      </c>
      <c r="L12" s="6">
        <v>30</v>
      </c>
      <c r="M12" s="6">
        <f>H12*I12+J12+K12+L12</f>
        <v>843</v>
      </c>
    </row>
    <row r="13" spans="1:13">
      <c r="A13" s="21">
        <v>10</v>
      </c>
      <c r="B13" s="4" t="s">
        <v>13</v>
      </c>
      <c r="C13" s="4" t="s">
        <v>25</v>
      </c>
      <c r="D13" s="8" t="s">
        <v>35</v>
      </c>
      <c r="E13" s="4" t="s">
        <v>34</v>
      </c>
      <c r="F13" s="4" t="s">
        <v>14</v>
      </c>
      <c r="G13" s="4">
        <v>3</v>
      </c>
      <c r="H13" s="4">
        <v>80</v>
      </c>
      <c r="I13" s="6">
        <f>VLOOKUP(E13,[1]SACHIDANANDA!$C$3:$D$156,2,FALSE)</f>
        <v>3</v>
      </c>
      <c r="J13" s="6">
        <f>G13*2</f>
        <v>6</v>
      </c>
      <c r="K13" s="6">
        <f>G13*15</f>
        <v>45</v>
      </c>
      <c r="L13" s="6">
        <v>30</v>
      </c>
      <c r="M13" s="6">
        <f>H13*I13+J13+K13+L13</f>
        <v>321</v>
      </c>
    </row>
    <row r="14" spans="1:13" s="3" customFormat="1">
      <c r="A14" s="11" t="s">
        <v>45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4"/>
      <c r="M14" s="7">
        <f>SUM(M4:M13)</f>
        <v>6666</v>
      </c>
    </row>
    <row r="15" spans="1:13" s="3" customFormat="1" ht="30" customHeight="1">
      <c r="A15" s="15" t="s">
        <v>51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  <c r="M15" s="16"/>
    </row>
    <row r="16" spans="1:13" s="3" customFormat="1" ht="30" customHeight="1">
      <c r="A16" s="15" t="s">
        <v>15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  <c r="M16" s="16"/>
    </row>
    <row r="17" spans="7:8">
      <c r="G17" s="22">
        <f>SUM(G4:G13)</f>
        <v>78</v>
      </c>
      <c r="H17" s="22">
        <f>SUM(H4:H13)</f>
        <v>1660</v>
      </c>
    </row>
  </sheetData>
  <sortState ref="B4:M13">
    <sortCondition ref="B4:B13"/>
    <sortCondition ref="C4:C13"/>
  </sortState>
  <mergeCells count="7">
    <mergeCell ref="A14:L14"/>
    <mergeCell ref="A15:M15"/>
    <mergeCell ref="A16:M16"/>
    <mergeCell ref="A1:I1"/>
    <mergeCell ref="A2:I2"/>
    <mergeCell ref="J1:M1"/>
    <mergeCell ref="J2:M2"/>
  </mergeCells>
  <pageMargins left="0.19685039370078741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2024-08-13T07:09:12Z</cp:lastPrinted>
  <dcterms:created xsi:type="dcterms:W3CDTF">2024-08-10T06:12:42Z</dcterms:created>
  <dcterms:modified xsi:type="dcterms:W3CDTF">2024-08-13T07:09:13Z</dcterms:modified>
</cp:coreProperties>
</file>