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L21" i="1"/>
  <c r="L5"/>
  <c r="L6"/>
  <c r="L7"/>
  <c r="L8"/>
  <c r="L9"/>
  <c r="L10"/>
  <c r="L11"/>
  <c r="L12"/>
  <c r="L13"/>
  <c r="L14"/>
  <c r="L15"/>
  <c r="L16"/>
  <c r="L17"/>
  <c r="L18"/>
  <c r="L19"/>
  <c r="L20"/>
  <c r="L4"/>
  <c r="H17"/>
  <c r="H13"/>
  <c r="H8"/>
  <c r="H5" l="1"/>
  <c r="H7"/>
  <c r="H9"/>
  <c r="H12"/>
  <c r="H15"/>
  <c r="H16"/>
  <c r="H18"/>
  <c r="H4"/>
</calcChain>
</file>

<file path=xl/sharedStrings.xml><?xml version="1.0" encoding="utf-8"?>
<sst xmlns="http://schemas.openxmlformats.org/spreadsheetml/2006/main" count="103" uniqueCount="74">
  <si>
    <t>INVOICE
PRAGATI LOGISTICS,SAMANTA SAHI KHUNTIA LANE,8984191006
GST No:21AGHPB9356M1Z9</t>
  </si>
  <si>
    <t>DD</t>
  </si>
  <si>
    <t>01/11/2024</t>
  </si>
  <si>
    <t>728</t>
  </si>
  <si>
    <t>29/11/2024</t>
  </si>
  <si>
    <t>809</t>
  </si>
  <si>
    <t>25/11/2024</t>
  </si>
  <si>
    <t>800</t>
  </si>
  <si>
    <t>801</t>
  </si>
  <si>
    <t>798</t>
  </si>
  <si>
    <t>22/11/2024</t>
  </si>
  <si>
    <t>795</t>
  </si>
  <si>
    <t>794</t>
  </si>
  <si>
    <t>810</t>
  </si>
  <si>
    <t>792</t>
  </si>
  <si>
    <t>12/11/2024</t>
  </si>
  <si>
    <t>759</t>
  </si>
  <si>
    <t>09/11/2024</t>
  </si>
  <si>
    <t>753</t>
  </si>
  <si>
    <t>751</t>
  </si>
  <si>
    <t>796</t>
  </si>
  <si>
    <t>762</t>
  </si>
  <si>
    <t>15/11/2024</t>
  </si>
  <si>
    <t>781</t>
  </si>
  <si>
    <t>757</t>
  </si>
  <si>
    <t>06/11/2024</t>
  </si>
  <si>
    <t>741</t>
  </si>
  <si>
    <t>Thanking you for your business.
PRAGATI LOGISTICS</t>
  </si>
  <si>
    <t>SALIPUR</t>
  </si>
  <si>
    <t>KEONJHAR</t>
  </si>
  <si>
    <t>KUAKHIA</t>
  </si>
  <si>
    <t>KENDRAPARA</t>
  </si>
  <si>
    <t>BARIPADA</t>
  </si>
  <si>
    <t>JAJPUR ROAD</t>
  </si>
  <si>
    <t>BALASORE</t>
  </si>
  <si>
    <t>CHENDIPADA ROAD</t>
  </si>
  <si>
    <t>PARADEEP</t>
  </si>
  <si>
    <t>ADASPUR</t>
  </si>
  <si>
    <t>PATTAMUNDAI</t>
  </si>
  <si>
    <t>JAGATSINGHPUR</t>
  </si>
  <si>
    <t>KANDARPUR</t>
  </si>
  <si>
    <t>CTC</t>
  </si>
  <si>
    <t>DO/15051</t>
  </si>
  <si>
    <t>MA/10729</t>
  </si>
  <si>
    <t>DO/15652</t>
  </si>
  <si>
    <t>DO/15651</t>
  </si>
  <si>
    <t>MA/10939</t>
  </si>
  <si>
    <t>DO/15843</t>
  </si>
  <si>
    <t>MA/11034</t>
  </si>
  <si>
    <t>MA/11197</t>
  </si>
  <si>
    <t>DO/16586</t>
  </si>
  <si>
    <t>DO/16575</t>
  </si>
  <si>
    <t>DO/16573</t>
  </si>
  <si>
    <t>DO/16572</t>
  </si>
  <si>
    <t>DO/16682</t>
  </si>
  <si>
    <t>DO/16686</t>
  </si>
  <si>
    <t>DO/16685</t>
  </si>
  <si>
    <t>DO/17008</t>
  </si>
  <si>
    <t>DO/17009</t>
  </si>
  <si>
    <t>SL</t>
  </si>
  <si>
    <t>DATE</t>
  </si>
  <si>
    <t>LR NO</t>
  </si>
  <si>
    <t>FROM</t>
  </si>
  <si>
    <t>TO</t>
  </si>
  <si>
    <t>INV NO</t>
  </si>
  <si>
    <t>CASE</t>
  </si>
  <si>
    <t>RATE</t>
  </si>
  <si>
    <t>(RUPEES SIX THOUSAND ONE HUNDRED THIRTY NINE ONLY)</t>
  </si>
  <si>
    <t>HAM</t>
  </si>
  <si>
    <t>LR</t>
  </si>
  <si>
    <t>AMOUNT</t>
  </si>
  <si>
    <t xml:space="preserve">SARATHI AGENCIES
Address: HOLDING NO. 814/1048,WARD NO.7  BIJU PATNAYAK CHHAK TULASIPUR ,9861994380
GST No:21AAWPB4386N1Z8
</t>
  </si>
  <si>
    <t xml:space="preserve">Bill Date:30/11/2024
Bill NO : 27743
Total Amount:6139.00
</t>
  </si>
  <si>
    <t>Kindly, verify &amp; confirm within 7 days, else GST will be filed by 20th DEC.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</si>
</sst>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76200</xdr:rowOff>
    </xdr:from>
    <xdr:to>
      <xdr:col>7</xdr:col>
      <xdr:colOff>19050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76200"/>
          <a:ext cx="3933825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AUGUST/SARATHI%20AGENCIES,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4/PAID%20BILL%20OCTOBER/SARATHI%20AGENCI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KEONJHAR</v>
          </cell>
          <cell r="F4" t="str">
            <v>440</v>
          </cell>
          <cell r="G4">
            <v>8</v>
          </cell>
          <cell r="H4">
            <v>88</v>
          </cell>
        </row>
        <row r="5">
          <cell r="E5" t="str">
            <v>KENDRAPARA</v>
          </cell>
          <cell r="F5" t="str">
            <v>445</v>
          </cell>
          <cell r="G5">
            <v>4</v>
          </cell>
          <cell r="H5">
            <v>77</v>
          </cell>
        </row>
        <row r="6">
          <cell r="E6" t="str">
            <v>JAJPUR ROAD</v>
          </cell>
          <cell r="F6" t="str">
            <v>451</v>
          </cell>
          <cell r="G6">
            <v>5</v>
          </cell>
          <cell r="H6">
            <v>66</v>
          </cell>
        </row>
        <row r="7">
          <cell r="E7" t="str">
            <v>CHANDOL</v>
          </cell>
          <cell r="F7" t="str">
            <v>502</v>
          </cell>
          <cell r="G7">
            <v>1</v>
          </cell>
          <cell r="H7">
            <v>65</v>
          </cell>
        </row>
        <row r="8">
          <cell r="E8" t="str">
            <v>BALICHANDRAPUR</v>
          </cell>
          <cell r="F8" t="str">
            <v>501</v>
          </cell>
          <cell r="G8">
            <v>1</v>
          </cell>
          <cell r="H8">
            <v>77</v>
          </cell>
        </row>
        <row r="9">
          <cell r="E9" t="str">
            <v>JAJPUR ROAD</v>
          </cell>
          <cell r="F9" t="str">
            <v>515</v>
          </cell>
          <cell r="G9">
            <v>7</v>
          </cell>
          <cell r="H9">
            <v>66</v>
          </cell>
        </row>
        <row r="10">
          <cell r="E10" t="str">
            <v>SALIPUR</v>
          </cell>
          <cell r="F10" t="str">
            <v>525</v>
          </cell>
          <cell r="G10">
            <v>2</v>
          </cell>
          <cell r="H10">
            <v>66</v>
          </cell>
        </row>
        <row r="11">
          <cell r="E11" t="str">
            <v>SALIPUR</v>
          </cell>
          <cell r="F11" t="str">
            <v>526</v>
          </cell>
          <cell r="G11">
            <v>4</v>
          </cell>
          <cell r="H1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KENDRAPARA</v>
          </cell>
          <cell r="F4" t="str">
            <v>607</v>
          </cell>
          <cell r="G4">
            <v>1</v>
          </cell>
          <cell r="H4">
            <v>77</v>
          </cell>
        </row>
        <row r="5">
          <cell r="E5" t="str">
            <v>PATTAMUNDAI</v>
          </cell>
          <cell r="F5" t="str">
            <v>585</v>
          </cell>
          <cell r="G5">
            <v>4</v>
          </cell>
          <cell r="H5">
            <v>77</v>
          </cell>
        </row>
        <row r="6">
          <cell r="E6" t="str">
            <v>PARADEEP</v>
          </cell>
          <cell r="F6" t="str">
            <v>619</v>
          </cell>
          <cell r="G6">
            <v>2</v>
          </cell>
          <cell r="H6">
            <v>77</v>
          </cell>
        </row>
        <row r="7">
          <cell r="E7" t="str">
            <v>JAJPUR ROAD</v>
          </cell>
          <cell r="F7" t="str">
            <v>629</v>
          </cell>
          <cell r="G7">
            <v>5</v>
          </cell>
          <cell r="H7">
            <v>66</v>
          </cell>
        </row>
        <row r="8">
          <cell r="E8" t="str">
            <v>BARIPADA</v>
          </cell>
          <cell r="F8" t="str">
            <v>636</v>
          </cell>
          <cell r="G8">
            <v>12</v>
          </cell>
          <cell r="H8">
            <v>77</v>
          </cell>
        </row>
        <row r="9">
          <cell r="E9" t="str">
            <v>PATTAMUNDAI</v>
          </cell>
          <cell r="F9" t="str">
            <v>663</v>
          </cell>
          <cell r="G9">
            <v>3</v>
          </cell>
          <cell r="H9">
            <v>77</v>
          </cell>
        </row>
        <row r="10">
          <cell r="E10" t="str">
            <v>NIALI</v>
          </cell>
          <cell r="F10" t="str">
            <v>666</v>
          </cell>
          <cell r="G10">
            <v>3</v>
          </cell>
          <cell r="H10">
            <v>88</v>
          </cell>
        </row>
        <row r="11">
          <cell r="E11" t="str">
            <v>NIALI</v>
          </cell>
          <cell r="F11" t="str">
            <v>665</v>
          </cell>
          <cell r="G11">
            <v>5</v>
          </cell>
          <cell r="H11">
            <v>88</v>
          </cell>
        </row>
        <row r="12">
          <cell r="E12" t="str">
            <v>PATTAMUNDAI</v>
          </cell>
          <cell r="F12" t="str">
            <v>671</v>
          </cell>
          <cell r="G12">
            <v>7</v>
          </cell>
          <cell r="H12">
            <v>77</v>
          </cell>
        </row>
        <row r="13">
          <cell r="E13" t="str">
            <v>JAJPUR ROAD</v>
          </cell>
          <cell r="F13" t="str">
            <v>673</v>
          </cell>
          <cell r="G13">
            <v>4</v>
          </cell>
          <cell r="H13">
            <v>66</v>
          </cell>
        </row>
        <row r="14">
          <cell r="E14" t="str">
            <v>JAJPUR ROAD</v>
          </cell>
          <cell r="F14" t="str">
            <v>679</v>
          </cell>
          <cell r="G14">
            <v>1</v>
          </cell>
          <cell r="H14">
            <v>66</v>
          </cell>
        </row>
        <row r="15">
          <cell r="E15" t="str">
            <v>PATTAMUNDAI</v>
          </cell>
          <cell r="F15" t="str">
            <v>710</v>
          </cell>
          <cell r="G15">
            <v>6</v>
          </cell>
          <cell r="H15">
            <v>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tabSelected="1" workbookViewId="0">
      <selection activeCell="Q5" sqref="Q5"/>
    </sheetView>
  </sheetViews>
  <sheetFormatPr defaultRowHeight="15"/>
  <cols>
    <col min="1" max="1" width="3" style="1" bestFit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8.5703125" style="1" bestFit="1" customWidth="1"/>
    <col min="6" max="6" width="7.5703125" style="1" bestFit="1" customWidth="1"/>
    <col min="7" max="7" width="5.42578125" style="1" bestFit="1" customWidth="1"/>
    <col min="8" max="8" width="5.5703125" style="1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8"/>
      <c r="B1" s="19"/>
      <c r="C1" s="19"/>
      <c r="D1" s="19"/>
      <c r="E1" s="19"/>
      <c r="F1" s="19"/>
      <c r="G1" s="19"/>
      <c r="H1" s="20"/>
      <c r="I1" s="21" t="s">
        <v>0</v>
      </c>
      <c r="J1" s="21"/>
      <c r="K1" s="21"/>
      <c r="L1" s="21"/>
    </row>
    <row r="2" spans="1:12" ht="76.5" customHeight="1">
      <c r="A2" s="18" t="s">
        <v>71</v>
      </c>
      <c r="B2" s="19"/>
      <c r="C2" s="19"/>
      <c r="D2" s="19"/>
      <c r="E2" s="19"/>
      <c r="F2" s="19"/>
      <c r="G2" s="19"/>
      <c r="H2" s="20"/>
      <c r="I2" s="21" t="s">
        <v>72</v>
      </c>
      <c r="J2" s="21"/>
      <c r="K2" s="21"/>
      <c r="L2" s="21"/>
    </row>
    <row r="3" spans="1:12" s="10" customFormat="1">
      <c r="A3" s="5" t="s">
        <v>59</v>
      </c>
      <c r="B3" s="5" t="s">
        <v>60</v>
      </c>
      <c r="C3" s="5" t="s">
        <v>61</v>
      </c>
      <c r="D3" s="5" t="s">
        <v>62</v>
      </c>
      <c r="E3" s="5" t="s">
        <v>63</v>
      </c>
      <c r="F3" s="5" t="s">
        <v>64</v>
      </c>
      <c r="G3" s="5" t="s">
        <v>65</v>
      </c>
      <c r="H3" s="5" t="s">
        <v>66</v>
      </c>
      <c r="I3" s="9" t="s">
        <v>68</v>
      </c>
      <c r="J3" s="9" t="s">
        <v>1</v>
      </c>
      <c r="K3" s="9" t="s">
        <v>69</v>
      </c>
      <c r="L3" s="9" t="s">
        <v>70</v>
      </c>
    </row>
    <row r="4" spans="1:12">
      <c r="A4" s="4">
        <v>1</v>
      </c>
      <c r="B4" s="4" t="s">
        <v>2</v>
      </c>
      <c r="C4" s="4" t="s">
        <v>42</v>
      </c>
      <c r="D4" s="8" t="s">
        <v>41</v>
      </c>
      <c r="E4" s="4" t="s">
        <v>28</v>
      </c>
      <c r="F4" s="4" t="s">
        <v>3</v>
      </c>
      <c r="G4" s="4">
        <v>3</v>
      </c>
      <c r="H4" s="6">
        <f>VLOOKUP(E4,[1]Invoice!$E$4:$H$11,4,FALSE)</f>
        <v>66</v>
      </c>
      <c r="I4" s="6">
        <v>6</v>
      </c>
      <c r="J4" s="6">
        <v>36</v>
      </c>
      <c r="K4" s="6">
        <v>50</v>
      </c>
      <c r="L4" s="6">
        <f>G4*H4+I4+J4+K4</f>
        <v>290</v>
      </c>
    </row>
    <row r="5" spans="1:12">
      <c r="A5" s="4">
        <v>2</v>
      </c>
      <c r="B5" s="4" t="s">
        <v>25</v>
      </c>
      <c r="C5" s="4" t="s">
        <v>43</v>
      </c>
      <c r="D5" s="8" t="s">
        <v>41</v>
      </c>
      <c r="E5" s="4" t="s">
        <v>29</v>
      </c>
      <c r="F5" s="4" t="s">
        <v>26</v>
      </c>
      <c r="G5" s="4">
        <v>7</v>
      </c>
      <c r="H5" s="6">
        <f>VLOOKUP(E5,[1]Invoice!$E$4:$H$11,4,FALSE)</f>
        <v>88</v>
      </c>
      <c r="I5" s="6">
        <v>14</v>
      </c>
      <c r="J5" s="6">
        <v>84</v>
      </c>
      <c r="K5" s="6">
        <v>50</v>
      </c>
      <c r="L5" s="6">
        <f t="shared" ref="L5:L20" si="0">G5*H5+I5+J5+K5</f>
        <v>764</v>
      </c>
    </row>
    <row r="6" spans="1:12">
      <c r="A6" s="4">
        <v>3</v>
      </c>
      <c r="B6" s="4" t="s">
        <v>17</v>
      </c>
      <c r="C6" s="4" t="s">
        <v>44</v>
      </c>
      <c r="D6" s="8" t="s">
        <v>41</v>
      </c>
      <c r="E6" s="4" t="s">
        <v>30</v>
      </c>
      <c r="F6" s="4" t="s">
        <v>18</v>
      </c>
      <c r="G6" s="4">
        <v>5</v>
      </c>
      <c r="H6" s="6">
        <v>66</v>
      </c>
      <c r="I6" s="6">
        <v>10</v>
      </c>
      <c r="J6" s="6">
        <v>60</v>
      </c>
      <c r="K6" s="6">
        <v>50</v>
      </c>
      <c r="L6" s="6">
        <f t="shared" si="0"/>
        <v>450</v>
      </c>
    </row>
    <row r="7" spans="1:12">
      <c r="A7" s="4">
        <v>4</v>
      </c>
      <c r="B7" s="4" t="s">
        <v>17</v>
      </c>
      <c r="C7" s="4" t="s">
        <v>45</v>
      </c>
      <c r="D7" s="8" t="s">
        <v>41</v>
      </c>
      <c r="E7" s="4" t="s">
        <v>31</v>
      </c>
      <c r="F7" s="4" t="s">
        <v>19</v>
      </c>
      <c r="G7" s="4">
        <v>3</v>
      </c>
      <c r="H7" s="6">
        <f>VLOOKUP(E7,[1]Invoice!$E$4:$H$11,4,FALSE)</f>
        <v>77</v>
      </c>
      <c r="I7" s="6">
        <v>6</v>
      </c>
      <c r="J7" s="6">
        <v>36</v>
      </c>
      <c r="K7" s="6">
        <v>50</v>
      </c>
      <c r="L7" s="6">
        <f t="shared" si="0"/>
        <v>323</v>
      </c>
    </row>
    <row r="8" spans="1:12">
      <c r="A8" s="4">
        <v>5</v>
      </c>
      <c r="B8" s="4" t="s">
        <v>17</v>
      </c>
      <c r="C8" s="4" t="s">
        <v>46</v>
      </c>
      <c r="D8" s="8" t="s">
        <v>41</v>
      </c>
      <c r="E8" s="4" t="s">
        <v>32</v>
      </c>
      <c r="F8" s="4" t="s">
        <v>24</v>
      </c>
      <c r="G8" s="4">
        <v>6</v>
      </c>
      <c r="H8" s="6">
        <f>VLOOKUP(E8,[2]Invoice!$E$4:$H$15,4,FALSE)</f>
        <v>77</v>
      </c>
      <c r="I8" s="6">
        <v>12</v>
      </c>
      <c r="J8" s="6">
        <v>108</v>
      </c>
      <c r="K8" s="6">
        <v>50</v>
      </c>
      <c r="L8" s="6">
        <f t="shared" si="0"/>
        <v>632</v>
      </c>
    </row>
    <row r="9" spans="1:12">
      <c r="A9" s="4">
        <v>6</v>
      </c>
      <c r="B9" s="4" t="s">
        <v>15</v>
      </c>
      <c r="C9" s="4" t="s">
        <v>47</v>
      </c>
      <c r="D9" s="8" t="s">
        <v>41</v>
      </c>
      <c r="E9" s="4" t="s">
        <v>33</v>
      </c>
      <c r="F9" s="4" t="s">
        <v>16</v>
      </c>
      <c r="G9" s="4">
        <v>1</v>
      </c>
      <c r="H9" s="6">
        <f>VLOOKUP(E9,[1]Invoice!$E$4:$H$11,4,FALSE)</f>
        <v>66</v>
      </c>
      <c r="I9" s="6">
        <v>2</v>
      </c>
      <c r="J9" s="6">
        <v>12</v>
      </c>
      <c r="K9" s="6">
        <v>50</v>
      </c>
      <c r="L9" s="6">
        <f t="shared" si="0"/>
        <v>130</v>
      </c>
    </row>
    <row r="10" spans="1:12">
      <c r="A10" s="4">
        <v>7</v>
      </c>
      <c r="B10" s="4" t="s">
        <v>15</v>
      </c>
      <c r="C10" s="4" t="s">
        <v>48</v>
      </c>
      <c r="D10" s="8" t="s">
        <v>41</v>
      </c>
      <c r="E10" s="4" t="s">
        <v>34</v>
      </c>
      <c r="F10" s="4" t="s">
        <v>21</v>
      </c>
      <c r="G10" s="4">
        <v>2</v>
      </c>
      <c r="H10" s="6">
        <v>88</v>
      </c>
      <c r="I10" s="6">
        <v>4</v>
      </c>
      <c r="J10" s="6">
        <v>24</v>
      </c>
      <c r="K10" s="6">
        <v>50</v>
      </c>
      <c r="L10" s="6">
        <f t="shared" si="0"/>
        <v>254</v>
      </c>
    </row>
    <row r="11" spans="1:12">
      <c r="A11" s="4">
        <v>8</v>
      </c>
      <c r="B11" s="4" t="s">
        <v>22</v>
      </c>
      <c r="C11" s="4" t="s">
        <v>49</v>
      </c>
      <c r="D11" s="8" t="s">
        <v>41</v>
      </c>
      <c r="E11" s="4" t="s">
        <v>35</v>
      </c>
      <c r="F11" s="4" t="s">
        <v>23</v>
      </c>
      <c r="G11" s="4">
        <v>3</v>
      </c>
      <c r="H11" s="6">
        <v>88</v>
      </c>
      <c r="I11" s="6">
        <v>6</v>
      </c>
      <c r="J11" s="6">
        <v>0</v>
      </c>
      <c r="K11" s="6">
        <v>50</v>
      </c>
      <c r="L11" s="6">
        <f t="shared" si="0"/>
        <v>320</v>
      </c>
    </row>
    <row r="12" spans="1:12">
      <c r="A12" s="4">
        <v>9</v>
      </c>
      <c r="B12" s="4" t="s">
        <v>10</v>
      </c>
      <c r="C12" s="4" t="s">
        <v>50</v>
      </c>
      <c r="D12" s="8" t="s">
        <v>41</v>
      </c>
      <c r="E12" s="4" t="s">
        <v>28</v>
      </c>
      <c r="F12" s="4" t="s">
        <v>11</v>
      </c>
      <c r="G12" s="4">
        <v>1</v>
      </c>
      <c r="H12" s="6">
        <f>VLOOKUP(E12,[1]Invoice!$E$4:$H$11,4,FALSE)</f>
        <v>66</v>
      </c>
      <c r="I12" s="6">
        <v>2</v>
      </c>
      <c r="J12" s="6">
        <v>12</v>
      </c>
      <c r="K12" s="6">
        <v>50</v>
      </c>
      <c r="L12" s="6">
        <f t="shared" si="0"/>
        <v>130</v>
      </c>
    </row>
    <row r="13" spans="1:12">
      <c r="A13" s="4">
        <v>10</v>
      </c>
      <c r="B13" s="4" t="s">
        <v>10</v>
      </c>
      <c r="C13" s="4" t="s">
        <v>51</v>
      </c>
      <c r="D13" s="8" t="s">
        <v>41</v>
      </c>
      <c r="E13" s="4" t="s">
        <v>36</v>
      </c>
      <c r="F13" s="4" t="s">
        <v>12</v>
      </c>
      <c r="G13" s="4">
        <v>3</v>
      </c>
      <c r="H13" s="6">
        <f>VLOOKUP(E13,[2]Invoice!$E$4:$H$15,4,FALSE)</f>
        <v>77</v>
      </c>
      <c r="I13" s="6">
        <v>6</v>
      </c>
      <c r="J13" s="6">
        <v>36</v>
      </c>
      <c r="K13" s="6">
        <v>50</v>
      </c>
      <c r="L13" s="6">
        <f t="shared" si="0"/>
        <v>323</v>
      </c>
    </row>
    <row r="14" spans="1:12">
      <c r="A14" s="4">
        <v>11</v>
      </c>
      <c r="B14" s="4" t="s">
        <v>10</v>
      </c>
      <c r="C14" s="4" t="s">
        <v>52</v>
      </c>
      <c r="D14" s="8" t="s">
        <v>41</v>
      </c>
      <c r="E14" s="4" t="s">
        <v>37</v>
      </c>
      <c r="F14" s="4" t="s">
        <v>14</v>
      </c>
      <c r="G14" s="4">
        <v>2</v>
      </c>
      <c r="H14" s="6">
        <v>88</v>
      </c>
      <c r="I14" s="6">
        <v>4</v>
      </c>
      <c r="J14" s="6">
        <v>24</v>
      </c>
      <c r="K14" s="6">
        <v>50</v>
      </c>
      <c r="L14" s="6">
        <f t="shared" si="0"/>
        <v>254</v>
      </c>
    </row>
    <row r="15" spans="1:12">
      <c r="A15" s="4">
        <v>12</v>
      </c>
      <c r="B15" s="4" t="s">
        <v>10</v>
      </c>
      <c r="C15" s="4" t="s">
        <v>53</v>
      </c>
      <c r="D15" s="8" t="s">
        <v>41</v>
      </c>
      <c r="E15" s="4" t="s">
        <v>33</v>
      </c>
      <c r="F15" s="4" t="s">
        <v>20</v>
      </c>
      <c r="G15" s="4">
        <v>2</v>
      </c>
      <c r="H15" s="6">
        <f>VLOOKUP(E15,[1]Invoice!$E$4:$H$11,4,FALSE)</f>
        <v>66</v>
      </c>
      <c r="I15" s="6">
        <v>4</v>
      </c>
      <c r="J15" s="6">
        <v>24</v>
      </c>
      <c r="K15" s="6">
        <v>50</v>
      </c>
      <c r="L15" s="6">
        <f t="shared" si="0"/>
        <v>210</v>
      </c>
    </row>
    <row r="16" spans="1:12">
      <c r="A16" s="4">
        <v>13</v>
      </c>
      <c r="B16" s="4" t="s">
        <v>6</v>
      </c>
      <c r="C16" s="4" t="s">
        <v>54</v>
      </c>
      <c r="D16" s="8" t="s">
        <v>41</v>
      </c>
      <c r="E16" s="4" t="s">
        <v>33</v>
      </c>
      <c r="F16" s="4" t="s">
        <v>7</v>
      </c>
      <c r="G16" s="4">
        <v>3</v>
      </c>
      <c r="H16" s="6">
        <f>VLOOKUP(E16,[1]Invoice!$E$4:$H$11,4,FALSE)</f>
        <v>66</v>
      </c>
      <c r="I16" s="6">
        <v>6</v>
      </c>
      <c r="J16" s="6">
        <v>36</v>
      </c>
      <c r="K16" s="6">
        <v>50</v>
      </c>
      <c r="L16" s="6">
        <f t="shared" si="0"/>
        <v>290</v>
      </c>
    </row>
    <row r="17" spans="1:12">
      <c r="A17" s="4">
        <v>14</v>
      </c>
      <c r="B17" s="4" t="s">
        <v>6</v>
      </c>
      <c r="C17" s="4" t="s">
        <v>55</v>
      </c>
      <c r="D17" s="8" t="s">
        <v>41</v>
      </c>
      <c r="E17" s="4" t="s">
        <v>38</v>
      </c>
      <c r="F17" s="4" t="s">
        <v>8</v>
      </c>
      <c r="G17" s="4">
        <v>3</v>
      </c>
      <c r="H17" s="6">
        <f>VLOOKUP(E17,[2]Invoice!$E$4:$H$15,4,FALSE)</f>
        <v>77</v>
      </c>
      <c r="I17" s="6">
        <v>6</v>
      </c>
      <c r="J17" s="6">
        <v>36</v>
      </c>
      <c r="K17" s="6">
        <v>50</v>
      </c>
      <c r="L17" s="6">
        <f t="shared" si="0"/>
        <v>323</v>
      </c>
    </row>
    <row r="18" spans="1:12">
      <c r="A18" s="4">
        <v>15</v>
      </c>
      <c r="B18" s="4" t="s">
        <v>6</v>
      </c>
      <c r="C18" s="4" t="s">
        <v>56</v>
      </c>
      <c r="D18" s="8" t="s">
        <v>41</v>
      </c>
      <c r="E18" s="4" t="s">
        <v>33</v>
      </c>
      <c r="F18" s="4" t="s">
        <v>9</v>
      </c>
      <c r="G18" s="4">
        <v>6</v>
      </c>
      <c r="H18" s="6">
        <f>VLOOKUP(E18,[1]Invoice!$E$4:$H$11,4,FALSE)</f>
        <v>66</v>
      </c>
      <c r="I18" s="6">
        <v>12</v>
      </c>
      <c r="J18" s="6">
        <v>72</v>
      </c>
      <c r="K18" s="6">
        <v>50</v>
      </c>
      <c r="L18" s="6">
        <f t="shared" si="0"/>
        <v>530</v>
      </c>
    </row>
    <row r="19" spans="1:12">
      <c r="A19" s="4">
        <v>16</v>
      </c>
      <c r="B19" s="4" t="s">
        <v>4</v>
      </c>
      <c r="C19" s="4" t="s">
        <v>57</v>
      </c>
      <c r="D19" s="8" t="s">
        <v>41</v>
      </c>
      <c r="E19" s="4" t="s">
        <v>39</v>
      </c>
      <c r="F19" s="4" t="s">
        <v>5</v>
      </c>
      <c r="G19" s="4">
        <v>3</v>
      </c>
      <c r="H19" s="6">
        <v>88</v>
      </c>
      <c r="I19" s="6">
        <v>6</v>
      </c>
      <c r="J19" s="6">
        <v>36</v>
      </c>
      <c r="K19" s="6">
        <v>50</v>
      </c>
      <c r="L19" s="6">
        <f t="shared" si="0"/>
        <v>356</v>
      </c>
    </row>
    <row r="20" spans="1:12">
      <c r="A20" s="4">
        <v>17</v>
      </c>
      <c r="B20" s="4" t="s">
        <v>4</v>
      </c>
      <c r="C20" s="4" t="s">
        <v>58</v>
      </c>
      <c r="D20" s="8" t="s">
        <v>41</v>
      </c>
      <c r="E20" s="4" t="s">
        <v>40</v>
      </c>
      <c r="F20" s="4" t="s">
        <v>13</v>
      </c>
      <c r="G20" s="4">
        <v>5</v>
      </c>
      <c r="H20" s="6">
        <v>88</v>
      </c>
      <c r="I20" s="6">
        <v>10</v>
      </c>
      <c r="J20" s="6">
        <v>60</v>
      </c>
      <c r="K20" s="6">
        <v>50</v>
      </c>
      <c r="L20" s="6">
        <f t="shared" si="0"/>
        <v>560</v>
      </c>
    </row>
    <row r="21" spans="1:12" s="3" customFormat="1">
      <c r="A21" s="11" t="s">
        <v>67</v>
      </c>
      <c r="B21" s="12"/>
      <c r="C21" s="12"/>
      <c r="D21" s="12"/>
      <c r="E21" s="12"/>
      <c r="F21" s="12"/>
      <c r="G21" s="12"/>
      <c r="H21" s="12"/>
      <c r="I21" s="13"/>
      <c r="J21" s="13"/>
      <c r="K21" s="14"/>
      <c r="L21" s="7">
        <f>SUM(L4:L20)</f>
        <v>6139</v>
      </c>
    </row>
    <row r="22" spans="1:12" s="3" customFormat="1" ht="30" customHeight="1">
      <c r="A22" s="15" t="s">
        <v>73</v>
      </c>
      <c r="B22" s="16"/>
      <c r="C22" s="16"/>
      <c r="D22" s="16"/>
      <c r="E22" s="16"/>
      <c r="F22" s="16"/>
      <c r="G22" s="16"/>
      <c r="H22" s="16"/>
      <c r="I22" s="17"/>
      <c r="J22" s="17"/>
      <c r="K22" s="17"/>
      <c r="L22" s="17"/>
    </row>
    <row r="23" spans="1:12" s="3" customFormat="1" ht="30" customHeight="1">
      <c r="A23" s="16" t="s">
        <v>27</v>
      </c>
      <c r="B23" s="16"/>
      <c r="C23" s="16"/>
      <c r="D23" s="16"/>
      <c r="E23" s="16"/>
      <c r="F23" s="16"/>
      <c r="G23" s="16"/>
      <c r="H23" s="16"/>
      <c r="I23" s="17"/>
      <c r="J23" s="17"/>
      <c r="K23" s="17"/>
      <c r="L23" s="17"/>
    </row>
  </sheetData>
  <sortState ref="B4:L20">
    <sortCondition ref="B4"/>
  </sortState>
  <mergeCells count="7">
    <mergeCell ref="A21:K21"/>
    <mergeCell ref="A22:L22"/>
    <mergeCell ref="A23:L23"/>
    <mergeCell ref="A1:H1"/>
    <mergeCell ref="A2:H2"/>
    <mergeCell ref="I1:L1"/>
    <mergeCell ref="I2:L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39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2024-12-08T04:47:24Z</cp:lastPrinted>
  <dcterms:created xsi:type="dcterms:W3CDTF">2024-12-06T11:37:50Z</dcterms:created>
  <dcterms:modified xsi:type="dcterms:W3CDTF">2024-12-08T04:47:30Z</dcterms:modified>
</cp:coreProperties>
</file>