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6855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Consignment!$A$3:$Q$50</definedName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I48" i="1" l="1"/>
  <c r="H48" i="1"/>
  <c r="G48" i="1"/>
  <c r="O46" i="1"/>
  <c r="L46" i="1"/>
  <c r="J46" i="1"/>
  <c r="N46" i="1" s="1"/>
  <c r="P46" i="1" s="1"/>
  <c r="P45" i="1"/>
  <c r="P44" i="1"/>
  <c r="O43" i="1"/>
  <c r="L43" i="1"/>
  <c r="J43" i="1"/>
  <c r="N43" i="1" s="1"/>
  <c r="P43" i="1" s="1"/>
  <c r="P42" i="1"/>
  <c r="O41" i="1"/>
  <c r="L41" i="1"/>
  <c r="J41" i="1"/>
  <c r="N41" i="1" s="1"/>
  <c r="P41" i="1" s="1"/>
  <c r="P40" i="1"/>
  <c r="P39" i="1"/>
  <c r="O38" i="1"/>
  <c r="L38" i="1"/>
  <c r="J38" i="1"/>
  <c r="O37" i="1"/>
  <c r="L37" i="1"/>
  <c r="J37" i="1"/>
  <c r="N37" i="1" s="1"/>
  <c r="P37" i="1" s="1"/>
  <c r="O36" i="1"/>
  <c r="L36" i="1"/>
  <c r="J36" i="1"/>
  <c r="P35" i="1"/>
  <c r="O34" i="1"/>
  <c r="L34" i="1"/>
  <c r="J34" i="1"/>
  <c r="N34" i="1" s="1"/>
  <c r="P34" i="1" s="1"/>
  <c r="O33" i="1"/>
  <c r="L33" i="1"/>
  <c r="J33" i="1"/>
  <c r="N33" i="1" s="1"/>
  <c r="P33" i="1" s="1"/>
  <c r="O32" i="1"/>
  <c r="L32" i="1"/>
  <c r="J32" i="1"/>
  <c r="O31" i="1"/>
  <c r="L31" i="1"/>
  <c r="J31" i="1"/>
  <c r="N31" i="1" s="1"/>
  <c r="P31" i="1" s="1"/>
  <c r="O30" i="1"/>
  <c r="L30" i="1"/>
  <c r="J30" i="1"/>
  <c r="O29" i="1"/>
  <c r="L29" i="1"/>
  <c r="J29" i="1"/>
  <c r="N29" i="1" s="1"/>
  <c r="P29" i="1" s="1"/>
  <c r="P28" i="1"/>
  <c r="O27" i="1"/>
  <c r="L27" i="1"/>
  <c r="J27" i="1"/>
  <c r="N27" i="1" s="1"/>
  <c r="P27" i="1" s="1"/>
  <c r="O26" i="1"/>
  <c r="L26" i="1"/>
  <c r="J26" i="1"/>
  <c r="O25" i="1"/>
  <c r="L25" i="1"/>
  <c r="J25" i="1"/>
  <c r="N25" i="1" s="1"/>
  <c r="P25" i="1" s="1"/>
  <c r="O24" i="1"/>
  <c r="L24" i="1"/>
  <c r="J24" i="1"/>
  <c r="P23" i="1"/>
  <c r="P22" i="1"/>
  <c r="P21" i="1"/>
  <c r="O20" i="1"/>
  <c r="L20" i="1"/>
  <c r="J20" i="1"/>
  <c r="O19" i="1"/>
  <c r="L19" i="1"/>
  <c r="J19" i="1"/>
  <c r="N19" i="1" s="1"/>
  <c r="P19" i="1" s="1"/>
  <c r="O18" i="1"/>
  <c r="L18" i="1"/>
  <c r="J18" i="1"/>
  <c r="O17" i="1"/>
  <c r="L17" i="1"/>
  <c r="J17" i="1"/>
  <c r="N17" i="1" s="1"/>
  <c r="P17" i="1" s="1"/>
  <c r="O16" i="1"/>
  <c r="L16" i="1"/>
  <c r="J16" i="1"/>
  <c r="O15" i="1"/>
  <c r="L15" i="1"/>
  <c r="J15" i="1"/>
  <c r="N15" i="1" s="1"/>
  <c r="P15" i="1" s="1"/>
  <c r="O14" i="1"/>
  <c r="L14" i="1"/>
  <c r="J14" i="1"/>
  <c r="N14" i="1" s="1"/>
  <c r="P14" i="1" s="1"/>
  <c r="P13" i="1"/>
  <c r="O12" i="1"/>
  <c r="L12" i="1"/>
  <c r="J12" i="1"/>
  <c r="N12" i="1" s="1"/>
  <c r="P12" i="1" s="1"/>
  <c r="O11" i="1"/>
  <c r="L11" i="1"/>
  <c r="J11" i="1"/>
  <c r="P10" i="1"/>
  <c r="O9" i="1"/>
  <c r="L9" i="1"/>
  <c r="J9" i="1"/>
  <c r="N9" i="1" s="1"/>
  <c r="P9" i="1" s="1"/>
  <c r="O8" i="1"/>
  <c r="L8" i="1"/>
  <c r="J8" i="1"/>
  <c r="N8" i="1" s="1"/>
  <c r="P8" i="1" s="1"/>
  <c r="O7" i="1"/>
  <c r="L7" i="1"/>
  <c r="J7" i="1"/>
  <c r="O6" i="1"/>
  <c r="L6" i="1"/>
  <c r="J6" i="1"/>
  <c r="N6" i="1" s="1"/>
  <c r="P6" i="1" s="1"/>
  <c r="O5" i="1"/>
  <c r="L5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P4" i="1"/>
  <c r="N16" i="1" l="1"/>
  <c r="P16" i="1" s="1"/>
  <c r="N18" i="1"/>
  <c r="P18" i="1" s="1"/>
  <c r="N20" i="1"/>
  <c r="P20" i="1" s="1"/>
  <c r="N24" i="1"/>
  <c r="P24" i="1" s="1"/>
  <c r="N26" i="1"/>
  <c r="P26" i="1" s="1"/>
  <c r="N30" i="1"/>
  <c r="P30" i="1" s="1"/>
  <c r="N32" i="1"/>
  <c r="P32" i="1" s="1"/>
  <c r="N36" i="1"/>
  <c r="P36" i="1" s="1"/>
  <c r="N38" i="1"/>
  <c r="P38" i="1" s="1"/>
  <c r="N5" i="1"/>
  <c r="P5" i="1" s="1"/>
  <c r="N7" i="1"/>
  <c r="P7" i="1" s="1"/>
  <c r="N11" i="1"/>
  <c r="P11" i="1" s="1"/>
  <c r="P47" i="1"/>
  <c r="I45" i="2" l="1"/>
  <c r="H45" i="2"/>
  <c r="G45" i="2"/>
  <c r="O43" i="2"/>
  <c r="L43" i="2"/>
  <c r="J43" i="2"/>
  <c r="N43" i="2" s="1"/>
  <c r="P43" i="2" s="1"/>
  <c r="P42" i="2"/>
  <c r="O41" i="2"/>
  <c r="L41" i="2"/>
  <c r="J41" i="2"/>
  <c r="N41" i="2" s="1"/>
  <c r="P41" i="2" s="1"/>
  <c r="O40" i="2"/>
  <c r="L40" i="2"/>
  <c r="J40" i="2"/>
  <c r="N40" i="2" s="1"/>
  <c r="P40" i="2" s="1"/>
  <c r="P39" i="2"/>
  <c r="O38" i="2"/>
  <c r="L38" i="2"/>
  <c r="J38" i="2"/>
  <c r="N38" i="2" s="1"/>
  <c r="P38" i="2" s="1"/>
  <c r="O37" i="2"/>
  <c r="L37" i="2"/>
  <c r="J37" i="2"/>
  <c r="N37" i="2" s="1"/>
  <c r="P37" i="2" s="1"/>
  <c r="O36" i="2"/>
  <c r="L36" i="2"/>
  <c r="J36" i="2"/>
  <c r="N36" i="2" s="1"/>
  <c r="P36" i="2" s="1"/>
  <c r="O35" i="2"/>
  <c r="L35" i="2"/>
  <c r="J35" i="2"/>
  <c r="N35" i="2" s="1"/>
  <c r="P35" i="2" s="1"/>
  <c r="P34" i="2"/>
  <c r="P33" i="2"/>
  <c r="O32" i="2"/>
  <c r="L32" i="2"/>
  <c r="J32" i="2"/>
  <c r="N32" i="2" s="1"/>
  <c r="P32" i="2" s="1"/>
  <c r="O31" i="2"/>
  <c r="L31" i="2"/>
  <c r="J31" i="2"/>
  <c r="N31" i="2" s="1"/>
  <c r="P31" i="2" s="1"/>
  <c r="O30" i="2"/>
  <c r="L30" i="2"/>
  <c r="J30" i="2"/>
  <c r="N30" i="2" s="1"/>
  <c r="P30" i="2" s="1"/>
  <c r="O29" i="2"/>
  <c r="L29" i="2"/>
  <c r="J29" i="2"/>
  <c r="N29" i="2" s="1"/>
  <c r="P29" i="2" s="1"/>
  <c r="P28" i="2"/>
  <c r="O27" i="2"/>
  <c r="L27" i="2"/>
  <c r="J27" i="2"/>
  <c r="N27" i="2" s="1"/>
  <c r="P27" i="2" s="1"/>
  <c r="O26" i="2"/>
  <c r="L26" i="2"/>
  <c r="J26" i="2"/>
  <c r="N26" i="2" s="1"/>
  <c r="P26" i="2" s="1"/>
  <c r="O25" i="2"/>
  <c r="L25" i="2"/>
  <c r="J25" i="2"/>
  <c r="N25" i="2" s="1"/>
  <c r="P25" i="2" s="1"/>
  <c r="O24" i="2"/>
  <c r="L24" i="2"/>
  <c r="J24" i="2"/>
  <c r="N24" i="2" s="1"/>
  <c r="P24" i="2" s="1"/>
  <c r="O23" i="2"/>
  <c r="L23" i="2"/>
  <c r="J23" i="2"/>
  <c r="N23" i="2" s="1"/>
  <c r="P23" i="2" s="1"/>
  <c r="O22" i="2"/>
  <c r="L22" i="2"/>
  <c r="J22" i="2"/>
  <c r="N22" i="2" s="1"/>
  <c r="P22" i="2" s="1"/>
  <c r="O21" i="2"/>
  <c r="L21" i="2"/>
  <c r="J21" i="2"/>
  <c r="N21" i="2" s="1"/>
  <c r="P21" i="2" s="1"/>
  <c r="O20" i="2"/>
  <c r="L20" i="2"/>
  <c r="J20" i="2"/>
  <c r="N20" i="2" s="1"/>
  <c r="P20" i="2" s="1"/>
  <c r="P19" i="2"/>
  <c r="O18" i="2"/>
  <c r="L18" i="2"/>
  <c r="J18" i="2"/>
  <c r="N18" i="2" s="1"/>
  <c r="P18" i="2" s="1"/>
  <c r="O17" i="2"/>
  <c r="L17" i="2"/>
  <c r="J17" i="2"/>
  <c r="N17" i="2" s="1"/>
  <c r="P17" i="2" s="1"/>
  <c r="O16" i="2"/>
  <c r="L16" i="2"/>
  <c r="J16" i="2"/>
  <c r="N16" i="2" s="1"/>
  <c r="P16" i="2" s="1"/>
  <c r="O15" i="2"/>
  <c r="L15" i="2"/>
  <c r="J15" i="2"/>
  <c r="N15" i="2" s="1"/>
  <c r="P15" i="2" s="1"/>
  <c r="O14" i="2"/>
  <c r="L14" i="2"/>
  <c r="J14" i="2"/>
  <c r="N14" i="2" s="1"/>
  <c r="P14" i="2" s="1"/>
  <c r="P13" i="2"/>
  <c r="P12" i="2"/>
  <c r="O11" i="2"/>
  <c r="L11" i="2"/>
  <c r="J11" i="2"/>
  <c r="N11" i="2" s="1"/>
  <c r="P11" i="2" s="1"/>
  <c r="P10" i="2"/>
  <c r="O9" i="2"/>
  <c r="L9" i="2"/>
  <c r="J9" i="2"/>
  <c r="N9" i="2" s="1"/>
  <c r="P9" i="2" s="1"/>
  <c r="P8" i="2"/>
  <c r="O7" i="2"/>
  <c r="L7" i="2"/>
  <c r="J7" i="2"/>
  <c r="N7" i="2" s="1"/>
  <c r="P7" i="2" s="1"/>
  <c r="P6" i="2"/>
  <c r="O5" i="2"/>
  <c r="L5" i="2"/>
  <c r="J5" i="2"/>
  <c r="N5" i="2" s="1"/>
  <c r="P5" i="2" s="1"/>
  <c r="O4" i="2"/>
  <c r="L4" i="2"/>
  <c r="J4" i="2"/>
  <c r="N4" i="2" s="1"/>
  <c r="P4" i="2" s="1"/>
  <c r="O3" i="2"/>
  <c r="L3" i="2"/>
  <c r="J3" i="2"/>
  <c r="N3" i="2" s="1"/>
  <c r="P3" i="2" s="1"/>
  <c r="O2" i="2"/>
  <c r="L2" i="2"/>
  <c r="J2" i="2"/>
  <c r="N2" i="2" s="1"/>
  <c r="P2" i="2" s="1"/>
  <c r="P44" i="2" l="1"/>
</calcChain>
</file>

<file path=xl/sharedStrings.xml><?xml version="1.0" encoding="utf-8"?>
<sst xmlns="http://schemas.openxmlformats.org/spreadsheetml/2006/main" count="579" uniqueCount="256">
  <si>
    <t>02/2/2023</t>
  </si>
  <si>
    <t>462</t>
  </si>
  <si>
    <t>SAHOO ENTERPRISES RAIRAKHOL</t>
  </si>
  <si>
    <t>466</t>
  </si>
  <si>
    <t>HARIPRIYA AGENCY</t>
  </si>
  <si>
    <t>01/2/2023</t>
  </si>
  <si>
    <t>459</t>
  </si>
  <si>
    <t>BINAYAK AGENCIES</t>
  </si>
  <si>
    <t>06/2/2023</t>
  </si>
  <si>
    <t>465</t>
  </si>
  <si>
    <t xml:space="preserve"> ARATI AGENCY</t>
  </si>
  <si>
    <t>467</t>
  </si>
  <si>
    <t>RIYA ENTERPRISES</t>
  </si>
  <si>
    <t>460</t>
  </si>
  <si>
    <t>JAY JAGANNATH DISTRIBUTORS</t>
  </si>
  <si>
    <t>474</t>
  </si>
  <si>
    <t>RAM CHANDRA BHANDAR</t>
  </si>
  <si>
    <t>04/2/2023</t>
  </si>
  <si>
    <t>473</t>
  </si>
  <si>
    <t>SHIVA SHAKTI TRADERS</t>
  </si>
  <si>
    <t>08/2/2023</t>
  </si>
  <si>
    <t>14/2/2023</t>
  </si>
  <si>
    <t>480</t>
  </si>
  <si>
    <t>OM SAI DISTRIBUTORS</t>
  </si>
  <si>
    <t>15/2/2023</t>
  </si>
  <si>
    <t>481</t>
  </si>
  <si>
    <t>SAHA CCTV SECURITY SOLLUTION UMERKOTE</t>
  </si>
  <si>
    <t>16/2/2023</t>
  </si>
  <si>
    <t>486</t>
  </si>
  <si>
    <t>BINOD AGENCY</t>
  </si>
  <si>
    <t>484</t>
  </si>
  <si>
    <t>ANISH TRADERS</t>
  </si>
  <si>
    <t>488</t>
  </si>
  <si>
    <t>SANJIBANI ENTERPRISES</t>
  </si>
  <si>
    <t>485</t>
  </si>
  <si>
    <t>MITTAL AGENCIES</t>
  </si>
  <si>
    <t>17/2/2023</t>
  </si>
  <si>
    <t>490</t>
  </si>
  <si>
    <t>trimata agencies</t>
  </si>
  <si>
    <t>489</t>
  </si>
  <si>
    <t>ADARSH TRADERS</t>
  </si>
  <si>
    <t>492</t>
  </si>
  <si>
    <t>20/2/2023</t>
  </si>
  <si>
    <t>493</t>
  </si>
  <si>
    <t>PRABIN TRADERS</t>
  </si>
  <si>
    <t>21/2/2023</t>
  </si>
  <si>
    <t>497</t>
  </si>
  <si>
    <t>499</t>
  </si>
  <si>
    <t>498</t>
  </si>
  <si>
    <t>23/2/2023</t>
  </si>
  <si>
    <t>491</t>
  </si>
  <si>
    <t>KHERIA ENTERPRISES</t>
  </si>
  <si>
    <t>494</t>
  </si>
  <si>
    <t>GANESH TRADERS</t>
  </si>
  <si>
    <t>496</t>
  </si>
  <si>
    <t>laxmi narayan store</t>
  </si>
  <si>
    <t>500</t>
  </si>
  <si>
    <t>24/2/2023</t>
  </si>
  <si>
    <t>501</t>
  </si>
  <si>
    <t>PRATIK AGENCIES</t>
  </si>
  <si>
    <t>502</t>
  </si>
  <si>
    <t>SHIPU AGENCY</t>
  </si>
  <si>
    <t>503</t>
  </si>
  <si>
    <t>BHASKAR AGENCIES</t>
  </si>
  <si>
    <t>25/2/2023</t>
  </si>
  <si>
    <t>504</t>
  </si>
  <si>
    <t>arnapurna traders</t>
  </si>
  <si>
    <t>464</t>
  </si>
  <si>
    <t>468</t>
  </si>
  <si>
    <t>SOUDAMINI TRADERS</t>
  </si>
  <si>
    <t>469</t>
  </si>
  <si>
    <t xml:space="preserve">VINAYAK TRADING COMPANY </t>
  </si>
  <si>
    <t>470</t>
  </si>
  <si>
    <t>471</t>
  </si>
  <si>
    <t>472</t>
  </si>
  <si>
    <t>475</t>
  </si>
  <si>
    <t>patra agencies</t>
  </si>
  <si>
    <t>476</t>
  </si>
  <si>
    <t>SURYA AGENCIES</t>
  </si>
  <si>
    <t>11/2/2023</t>
  </si>
  <si>
    <t>478</t>
  </si>
  <si>
    <t>KUSUM AGENCY</t>
  </si>
  <si>
    <t>482</t>
  </si>
  <si>
    <t>KARUNAKAR MISRA</t>
  </si>
  <si>
    <t>487</t>
  </si>
  <si>
    <t>LAXMI AGENCIES</t>
  </si>
  <si>
    <t>477</t>
  </si>
  <si>
    <t>JA/318</t>
  </si>
  <si>
    <t>WEIGHT</t>
  </si>
  <si>
    <t>DASPALLA</t>
  </si>
  <si>
    <t>BISAM CUTTACK</t>
  </si>
  <si>
    <t>BARIPADA</t>
  </si>
  <si>
    <t>RAYAGADA</t>
  </si>
  <si>
    <t>KHURDA</t>
  </si>
  <si>
    <t>BHADRAK</t>
  </si>
  <si>
    <t>DABUGAON</t>
  </si>
  <si>
    <t>SIMILIGUDA</t>
  </si>
  <si>
    <t>UMERKOT</t>
  </si>
  <si>
    <t>BOUDH</t>
  </si>
  <si>
    <t>BIRAMITRAPUR</t>
  </si>
  <si>
    <t>RAJGANGPUR</t>
  </si>
  <si>
    <t>BARPALI</t>
  </si>
  <si>
    <t>BALIMELA</t>
  </si>
  <si>
    <t>SAMBALPUR</t>
  </si>
  <si>
    <t>BRAJARAJNAGAR</t>
  </si>
  <si>
    <t>BHANJANAGAR</t>
  </si>
  <si>
    <t>KUNDANDEIPUR</t>
  </si>
  <si>
    <t>BHUBANESWAR</t>
  </si>
  <si>
    <t>UDALA</t>
  </si>
  <si>
    <t>BALUGAON</t>
  </si>
  <si>
    <t>BERHAMPUR</t>
  </si>
  <si>
    <t>BIRIDI</t>
  </si>
  <si>
    <t>SALIPUR</t>
  </si>
  <si>
    <t>PURI</t>
  </si>
  <si>
    <t>KHALIKOT</t>
  </si>
  <si>
    <t>KARANJIA</t>
  </si>
  <si>
    <t>BARANGA</t>
  </si>
  <si>
    <t>BALIGUDA</t>
  </si>
  <si>
    <t>DESTINATION</t>
  </si>
  <si>
    <t>SL.</t>
  </si>
  <si>
    <t>LR NO.</t>
  </si>
  <si>
    <t>DATE</t>
  </si>
  <si>
    <t>INV. NO.</t>
  </si>
  <si>
    <t>PARTY NAME</t>
  </si>
  <si>
    <t>6840 RETURN LR)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</si>
  <si>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</si>
  <si>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</si>
  <si>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</si>
  <si>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</si>
  <si>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</si>
  <si>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</si>
  <si>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</si>
  <si>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</si>
  <si>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</si>
  <si>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</si>
  <si>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</si>
  <si>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REDHAKHOL</t>
  </si>
  <si>
    <t>FIX</t>
  </si>
  <si>
    <t>INVOICE
PRAGATI LOGISTICS,SAMANTA SAHI KHUNTIA LANE,8984191006
GST No:21AGHPB9356M1Z9</t>
  </si>
  <si>
    <t xml:space="preserve">TO,
M/S SHANTINATH DETERGENTS PRIVATE LIMITED
Address:TAHASIL - TANGI - CHOUDWAR KHATA NO 142 PLOT NO 9 MOUZA - BADAKESHREPUR 
PS - TANGI ,9337222044
GST No: 21AADCS4720M1ZH
</t>
  </si>
  <si>
    <t>Kindly, verify &amp; confirm within 7 days, 
GST to be paid by Consignor under Reverse Charge Mechanism(RCM) as per GST.</t>
  </si>
  <si>
    <t>Thanking you for your business.
PRAGATI LOGISTICS</t>
  </si>
  <si>
    <t>01/3/2023</t>
  </si>
  <si>
    <t>M990</t>
  </si>
  <si>
    <t>507</t>
  </si>
  <si>
    <t>02/3/2023</t>
  </si>
  <si>
    <t>M1026</t>
  </si>
  <si>
    <t>509</t>
  </si>
  <si>
    <t>M1027</t>
  </si>
  <si>
    <t>510</t>
  </si>
  <si>
    <t>M1028</t>
  </si>
  <si>
    <t>511</t>
  </si>
  <si>
    <t>M1029</t>
  </si>
  <si>
    <t>512</t>
  </si>
  <si>
    <t>M1030</t>
  </si>
  <si>
    <t>513</t>
  </si>
  <si>
    <t>M1031</t>
  </si>
  <si>
    <t>514</t>
  </si>
  <si>
    <t>M1032</t>
  </si>
  <si>
    <t>515</t>
  </si>
  <si>
    <t>M1033</t>
  </si>
  <si>
    <t>516</t>
  </si>
  <si>
    <t>M1034</t>
  </si>
  <si>
    <t>LUHAGUDI</t>
  </si>
  <si>
    <t>517</t>
  </si>
  <si>
    <t>MAA DURGA HARDWARE STORE</t>
  </si>
  <si>
    <t>518</t>
  </si>
  <si>
    <t>M1036</t>
  </si>
  <si>
    <t>BORIGUMA</t>
  </si>
  <si>
    <t>519</t>
  </si>
  <si>
    <t>padmavathi enterprises</t>
  </si>
  <si>
    <t>03/3/2023</t>
  </si>
  <si>
    <t>M1037</t>
  </si>
  <si>
    <t>SAHA CCTV SECURITY SOLLUTION</t>
  </si>
  <si>
    <t>06/3/2023</t>
  </si>
  <si>
    <t>M1038</t>
  </si>
  <si>
    <t>521</t>
  </si>
  <si>
    <t>07/3/2023</t>
  </si>
  <si>
    <t>M1039</t>
  </si>
  <si>
    <t>522</t>
  </si>
  <si>
    <t>M1040</t>
  </si>
  <si>
    <t>BHOGARAI</t>
  </si>
  <si>
    <t>523</t>
  </si>
  <si>
    <t>DISCOUNT TRADER</t>
  </si>
  <si>
    <t>M1041</t>
  </si>
  <si>
    <t>14/3/2023</t>
  </si>
  <si>
    <t>M1042</t>
  </si>
  <si>
    <t>525</t>
  </si>
  <si>
    <t>M1043</t>
  </si>
  <si>
    <t>526</t>
  </si>
  <si>
    <t>18/3/2023</t>
  </si>
  <si>
    <t>M1044</t>
  </si>
  <si>
    <t>527</t>
  </si>
  <si>
    <t>20/3/2023</t>
  </si>
  <si>
    <t>M1045</t>
  </si>
  <si>
    <t>528</t>
  </si>
  <si>
    <t>M1046</t>
  </si>
  <si>
    <t>529</t>
  </si>
  <si>
    <t>M1047</t>
  </si>
  <si>
    <t>530</t>
  </si>
  <si>
    <t>21/3/2023</t>
  </si>
  <si>
    <t>M1048</t>
  </si>
  <si>
    <t>531</t>
  </si>
  <si>
    <t>22/3/2023</t>
  </si>
  <si>
    <t>M1049</t>
  </si>
  <si>
    <t>532</t>
  </si>
  <si>
    <t>ARATI AGENCY</t>
  </si>
  <si>
    <t>23/3/2023</t>
  </si>
  <si>
    <t>M1050</t>
  </si>
  <si>
    <t>535</t>
  </si>
  <si>
    <t>M1051</t>
  </si>
  <si>
    <t>533</t>
  </si>
  <si>
    <t>M1052</t>
  </si>
  <si>
    <t>534</t>
  </si>
  <si>
    <t xml:space="preserve">SAHOO ENTERPRISES </t>
  </si>
  <si>
    <t>M1053</t>
  </si>
  <si>
    <t>536</t>
  </si>
  <si>
    <t>24/3/2023</t>
  </si>
  <si>
    <t>M1054</t>
  </si>
  <si>
    <t>538</t>
  </si>
  <si>
    <t>M1055</t>
  </si>
  <si>
    <t>539</t>
  </si>
  <si>
    <t>M1056</t>
  </si>
  <si>
    <t>540</t>
  </si>
  <si>
    <t>25/3/2023</t>
  </si>
  <si>
    <t>M1057</t>
  </si>
  <si>
    <t>541</t>
  </si>
  <si>
    <t xml:space="preserve">SAHA CCTV SECURITY SOLLUTION </t>
  </si>
  <si>
    <t>M1058</t>
  </si>
  <si>
    <t>542</t>
  </si>
  <si>
    <t>28/3/2023</t>
  </si>
  <si>
    <t>M1059</t>
  </si>
  <si>
    <t>544</t>
  </si>
  <si>
    <t>M1060</t>
  </si>
  <si>
    <t>545</t>
  </si>
  <si>
    <t>M1061</t>
  </si>
  <si>
    <t>546</t>
  </si>
  <si>
    <t>29/3/2023</t>
  </si>
  <si>
    <t>M1062</t>
  </si>
  <si>
    <t>547</t>
  </si>
  <si>
    <t>padmavati electrical</t>
  </si>
  <si>
    <t>30/3/2023</t>
  </si>
  <si>
    <t>M1063</t>
  </si>
  <si>
    <t>549</t>
  </si>
  <si>
    <t>M1064</t>
  </si>
  <si>
    <t>550</t>
  </si>
  <si>
    <t>M1065</t>
  </si>
  <si>
    <t>551</t>
  </si>
  <si>
    <t>31/3/2023</t>
  </si>
  <si>
    <t>M1066</t>
  </si>
  <si>
    <t>552</t>
  </si>
  <si>
    <t xml:space="preserve">ANNAPURNA TRADERS </t>
  </si>
  <si>
    <t>M1067</t>
  </si>
  <si>
    <t>554</t>
  </si>
  <si>
    <t>(RUPEES THREE LAKH FIFTY SIX THOUSAND SIX HUNDRED EIGHTY ONLY)</t>
  </si>
  <si>
    <t>Bill Date: 31/03/2023
Bill #:  INV-44089/22-23
Total Amount: 356680.00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</si>
</sst>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0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center" wrapText="1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10</xdr:col>
      <xdr:colOff>19050</xdr:colOff>
      <xdr:row>0</xdr:row>
      <xdr:rowOff>962026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5819775" cy="962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2.2000000000000002</v>
          </cell>
          <cell r="E4">
            <v>2.4000000000000004</v>
          </cell>
        </row>
        <row r="5">
          <cell r="C5" t="str">
            <v>BALASORE</v>
          </cell>
          <cell r="D5">
            <v>2.2999999999999998</v>
          </cell>
          <cell r="E5">
            <v>2.5</v>
          </cell>
        </row>
        <row r="6">
          <cell r="C6" t="str">
            <v>BALUGAON</v>
          </cell>
          <cell r="D6">
            <v>2.2000000000000002</v>
          </cell>
          <cell r="E6">
            <v>2.4000000000000004</v>
          </cell>
        </row>
        <row r="7">
          <cell r="C7" t="str">
            <v>BARIPADA</v>
          </cell>
          <cell r="D7">
            <v>2.4</v>
          </cell>
          <cell r="E7">
            <v>2.6</v>
          </cell>
        </row>
        <row r="8">
          <cell r="C8" t="str">
            <v>BERHAMPUR</v>
          </cell>
          <cell r="D8">
            <v>2.2000000000000002</v>
          </cell>
          <cell r="E8">
            <v>2.4000000000000004</v>
          </cell>
        </row>
        <row r="9">
          <cell r="C9" t="str">
            <v>BHADRAK</v>
          </cell>
          <cell r="D9">
            <v>2.2000000000000002</v>
          </cell>
          <cell r="E9">
            <v>2.4000000000000004</v>
          </cell>
        </row>
        <row r="10">
          <cell r="C10" t="str">
            <v>BHANJANAGAR</v>
          </cell>
          <cell r="D10">
            <v>2.9000000000000004</v>
          </cell>
          <cell r="E10">
            <v>3.1000000000000005</v>
          </cell>
        </row>
        <row r="11">
          <cell r="C11" t="str">
            <v>BHAWANIPATNA</v>
          </cell>
          <cell r="D11">
            <v>2.9000000000000004</v>
          </cell>
          <cell r="E11">
            <v>3.1000000000000005</v>
          </cell>
        </row>
        <row r="12">
          <cell r="C12" t="str">
            <v>BORIGUMA</v>
          </cell>
          <cell r="D12">
            <v>3.3000000000000003</v>
          </cell>
          <cell r="E12">
            <v>3.5000000000000004</v>
          </cell>
        </row>
        <row r="13">
          <cell r="C13" t="str">
            <v>CUTTACK</v>
          </cell>
          <cell r="D13">
            <v>1.5999999999999999</v>
          </cell>
          <cell r="E13">
            <v>1.7999999999999998</v>
          </cell>
        </row>
        <row r="14">
          <cell r="C14" t="str">
            <v>GHATGAON</v>
          </cell>
          <cell r="D14">
            <v>2.9000000000000004</v>
          </cell>
          <cell r="E14">
            <v>3.1000000000000005</v>
          </cell>
        </row>
        <row r="15">
          <cell r="C15" t="str">
            <v>GUDARI</v>
          </cell>
          <cell r="D15">
            <v>3.7</v>
          </cell>
          <cell r="E15">
            <v>3.9000000000000004</v>
          </cell>
        </row>
        <row r="16">
          <cell r="C16" t="str">
            <v>GURUNTHI</v>
          </cell>
          <cell r="D16">
            <v>2.2999999999999998</v>
          </cell>
          <cell r="E16">
            <v>2.5</v>
          </cell>
        </row>
        <row r="17">
          <cell r="C17" t="str">
            <v>JARKA</v>
          </cell>
          <cell r="D17">
            <v>1.9</v>
          </cell>
          <cell r="E17">
            <v>2.1</v>
          </cell>
        </row>
        <row r="18">
          <cell r="C18" t="str">
            <v>JEYPORE</v>
          </cell>
          <cell r="D18">
            <v>3.4000000000000004</v>
          </cell>
          <cell r="E18">
            <v>3.6000000000000005</v>
          </cell>
        </row>
        <row r="19">
          <cell r="C19" t="str">
            <v>KENDRAPARA</v>
          </cell>
          <cell r="D19">
            <v>2.15</v>
          </cell>
          <cell r="E19">
            <v>2.35</v>
          </cell>
        </row>
        <row r="20">
          <cell r="C20" t="str">
            <v>KEONJHAR</v>
          </cell>
          <cell r="D20">
            <v>2.5</v>
          </cell>
          <cell r="E20">
            <v>2.7</v>
          </cell>
        </row>
        <row r="21">
          <cell r="C21" t="str">
            <v>KESINGA</v>
          </cell>
          <cell r="D21">
            <v>2.9000000000000004</v>
          </cell>
          <cell r="E21">
            <v>3.1000000000000005</v>
          </cell>
        </row>
        <row r="22">
          <cell r="C22" t="str">
            <v>KHURDA</v>
          </cell>
          <cell r="D22">
            <v>2.1</v>
          </cell>
          <cell r="E22">
            <v>2.3000000000000003</v>
          </cell>
        </row>
        <row r="23">
          <cell r="C23" t="str">
            <v>PARADEEP</v>
          </cell>
          <cell r="D23">
            <v>2.2000000000000002</v>
          </cell>
          <cell r="E23">
            <v>2.4000000000000004</v>
          </cell>
        </row>
        <row r="24">
          <cell r="C24" t="str">
            <v>PURI</v>
          </cell>
          <cell r="D24">
            <v>2.2999999999999998</v>
          </cell>
          <cell r="E24">
            <v>2.5</v>
          </cell>
        </row>
        <row r="25">
          <cell r="C25" t="str">
            <v>RAYAGADA</v>
          </cell>
          <cell r="D25">
            <v>2.9000000000000004</v>
          </cell>
          <cell r="E25">
            <v>3.1000000000000005</v>
          </cell>
        </row>
        <row r="26">
          <cell r="C26" t="str">
            <v>ROURKELA</v>
          </cell>
          <cell r="D26">
            <v>2.6</v>
          </cell>
          <cell r="E26">
            <v>2.8000000000000003</v>
          </cell>
        </row>
        <row r="27">
          <cell r="C27" t="str">
            <v>SAMBALPUR</v>
          </cell>
          <cell r="D27">
            <v>2.4</v>
          </cell>
          <cell r="E27">
            <v>2.6</v>
          </cell>
        </row>
        <row r="28">
          <cell r="C28" t="str">
            <v>TALCHER</v>
          </cell>
          <cell r="D28">
            <v>2.2000000000000002</v>
          </cell>
          <cell r="E28">
            <v>2.4000000000000004</v>
          </cell>
        </row>
        <row r="29">
          <cell r="C29" t="str">
            <v>TIRTOL</v>
          </cell>
          <cell r="D29">
            <v>2.1</v>
          </cell>
          <cell r="E29">
            <v>2.3000000000000003</v>
          </cell>
        </row>
        <row r="30">
          <cell r="C30" t="str">
            <v>UDALA</v>
          </cell>
          <cell r="D30">
            <v>3.0000000000000004</v>
          </cell>
          <cell r="E30">
            <v>3.2000000000000006</v>
          </cell>
        </row>
        <row r="31">
          <cell r="C31" t="str">
            <v>KABISURYANAGAR</v>
          </cell>
          <cell r="D31">
            <v>3.2</v>
          </cell>
          <cell r="E31">
            <v>3.4000000000000004</v>
          </cell>
        </row>
        <row r="32">
          <cell r="C32" t="str">
            <v>SORO</v>
          </cell>
          <cell r="D32">
            <v>2.5</v>
          </cell>
          <cell r="E32">
            <v>2.7</v>
          </cell>
        </row>
        <row r="33">
          <cell r="C33" t="str">
            <v>UMERKOT</v>
          </cell>
          <cell r="D33">
            <v>3.5000000000000004</v>
          </cell>
          <cell r="E33">
            <v>3.7000000000000006</v>
          </cell>
        </row>
        <row r="34">
          <cell r="C34" t="str">
            <v>MAYURBHANJ</v>
          </cell>
          <cell r="D34">
            <v>3.1000000000000005</v>
          </cell>
          <cell r="E34">
            <v>3.3000000000000007</v>
          </cell>
        </row>
        <row r="35">
          <cell r="C35" t="str">
            <v>SIMILIGUDA</v>
          </cell>
          <cell r="D35">
            <v>3.7</v>
          </cell>
          <cell r="E35">
            <v>3.9000000000000004</v>
          </cell>
        </row>
        <row r="36">
          <cell r="C36" t="str">
            <v>BALIMELA</v>
          </cell>
          <cell r="D36">
            <v>4.6999999999999993</v>
          </cell>
          <cell r="E36">
            <v>4.8999999999999995</v>
          </cell>
        </row>
        <row r="37">
          <cell r="C37" t="str">
            <v>MOHANA</v>
          </cell>
          <cell r="D37">
            <v>3.2</v>
          </cell>
          <cell r="E37">
            <v>3.4000000000000004</v>
          </cell>
        </row>
        <row r="38">
          <cell r="C38" t="str">
            <v>KORAPUT</v>
          </cell>
          <cell r="D38">
            <v>3.8000000000000003</v>
          </cell>
          <cell r="E38">
            <v>4</v>
          </cell>
        </row>
        <row r="39">
          <cell r="C39" t="str">
            <v>PADMAPUR(GNP)</v>
          </cell>
          <cell r="D39">
            <v>3.2500000000000004</v>
          </cell>
          <cell r="E39">
            <v>3.4500000000000006</v>
          </cell>
        </row>
        <row r="40">
          <cell r="C40" t="str">
            <v>KESHPUR</v>
          </cell>
          <cell r="D40">
            <v>2.2999999999999998</v>
          </cell>
          <cell r="E40">
            <v>2.5</v>
          </cell>
        </row>
        <row r="41">
          <cell r="C41" t="str">
            <v>DEOGARH</v>
          </cell>
          <cell r="D41">
            <v>3.1000000000000005</v>
          </cell>
          <cell r="E41">
            <v>3.3000000000000007</v>
          </cell>
        </row>
        <row r="42">
          <cell r="C42" t="str">
            <v>BOIPARIGUDA</v>
          </cell>
          <cell r="D42">
            <v>4.3</v>
          </cell>
          <cell r="E42">
            <v>4.5</v>
          </cell>
        </row>
        <row r="43">
          <cell r="C43" t="str">
            <v>DIGAPAHANDI</v>
          </cell>
          <cell r="D43">
            <v>3.1000000000000005</v>
          </cell>
          <cell r="E43">
            <v>3.3000000000000007</v>
          </cell>
        </row>
        <row r="44">
          <cell r="C44" t="str">
            <v>KHALARI</v>
          </cell>
          <cell r="D44">
            <v>2.2000000000000002</v>
          </cell>
          <cell r="E44">
            <v>2.4000000000000004</v>
          </cell>
        </row>
        <row r="45">
          <cell r="C45" t="str">
            <v>BALIAPAL</v>
          </cell>
          <cell r="D45">
            <v>3.4000000000000004</v>
          </cell>
          <cell r="E45">
            <v>3.6000000000000005</v>
          </cell>
        </row>
        <row r="46">
          <cell r="C46" t="str">
            <v>KHAMAR</v>
          </cell>
          <cell r="D46">
            <v>3.3000000000000003</v>
          </cell>
          <cell r="E46">
            <v>3.5000000000000004</v>
          </cell>
        </row>
        <row r="47">
          <cell r="C47" t="str">
            <v>PHULBANI</v>
          </cell>
          <cell r="D47">
            <v>3.9000000000000004</v>
          </cell>
          <cell r="E47">
            <v>4.1000000000000005</v>
          </cell>
        </row>
        <row r="48">
          <cell r="C48" t="str">
            <v>JALESWAR</v>
          </cell>
          <cell r="D48">
            <v>3.2500000000000004</v>
          </cell>
          <cell r="E48">
            <v>3.4500000000000006</v>
          </cell>
        </row>
        <row r="49">
          <cell r="C49" t="str">
            <v>GAJAPATI</v>
          </cell>
          <cell r="D49">
            <v>4.3</v>
          </cell>
          <cell r="E49">
            <v>4.5</v>
          </cell>
        </row>
        <row r="50">
          <cell r="C50" t="str">
            <v>CHANDIPUR</v>
          </cell>
          <cell r="D50">
            <v>3.1000000000000005</v>
          </cell>
          <cell r="E50">
            <v>3.3000000000000007</v>
          </cell>
        </row>
        <row r="51">
          <cell r="C51" t="str">
            <v>CHANDIPUT</v>
          </cell>
          <cell r="D51">
            <v>3.5000000000000004</v>
          </cell>
          <cell r="E51">
            <v>3.7000000000000006</v>
          </cell>
        </row>
        <row r="52">
          <cell r="C52" t="str">
            <v>PARALAKHEMUNDI</v>
          </cell>
          <cell r="D52">
            <v>3.9000000000000004</v>
          </cell>
          <cell r="E52">
            <v>4.1000000000000005</v>
          </cell>
        </row>
        <row r="53">
          <cell r="C53" t="str">
            <v>DASPALLA</v>
          </cell>
          <cell r="D53">
            <v>2.9000000000000004</v>
          </cell>
          <cell r="E53">
            <v>3.1000000000000005</v>
          </cell>
        </row>
        <row r="54">
          <cell r="C54" t="str">
            <v>KUARMUNDA</v>
          </cell>
          <cell r="D54">
            <v>3.2</v>
          </cell>
          <cell r="E54">
            <v>3.4000000000000004</v>
          </cell>
        </row>
        <row r="55">
          <cell r="C55" t="str">
            <v>BHUBANESWAR</v>
          </cell>
          <cell r="D55">
            <v>2.2000000000000002</v>
          </cell>
          <cell r="E55">
            <v>2.4000000000000004</v>
          </cell>
        </row>
        <row r="56">
          <cell r="C56" t="str">
            <v>BISAM CUTTACK</v>
          </cell>
          <cell r="D56">
            <v>3.95</v>
          </cell>
          <cell r="E56">
            <v>4.1500000000000004</v>
          </cell>
        </row>
        <row r="57">
          <cell r="C57" t="str">
            <v>BOUDH</v>
          </cell>
          <cell r="D57">
            <v>3.95</v>
          </cell>
          <cell r="E57">
            <v>4.1500000000000004</v>
          </cell>
        </row>
        <row r="58">
          <cell r="C58" t="str">
            <v>RAJGANGPUR</v>
          </cell>
          <cell r="D58">
            <v>3.7</v>
          </cell>
          <cell r="E58">
            <v>3.9000000000000004</v>
          </cell>
        </row>
        <row r="59">
          <cell r="C59" t="str">
            <v>REDHAKHOL</v>
          </cell>
          <cell r="D59">
            <v>3.95</v>
          </cell>
          <cell r="E59">
            <v>4.1500000000000004</v>
          </cell>
        </row>
        <row r="60">
          <cell r="C60" t="str">
            <v>JHARSUGUDA</v>
          </cell>
          <cell r="D60">
            <v>3.2</v>
          </cell>
          <cell r="E60">
            <v>3.4000000000000004</v>
          </cell>
        </row>
        <row r="61">
          <cell r="C61" t="str">
            <v>BRAJARAJNAGAR</v>
          </cell>
          <cell r="D61">
            <v>3.95</v>
          </cell>
          <cell r="E61">
            <v>4.1500000000000004</v>
          </cell>
        </row>
        <row r="62">
          <cell r="C62" t="str">
            <v>KARANJIA</v>
          </cell>
          <cell r="D62">
            <v>3.2</v>
          </cell>
          <cell r="E62">
            <v>3.4000000000000004</v>
          </cell>
        </row>
        <row r="63">
          <cell r="C63" t="str">
            <v>BARPALI</v>
          </cell>
          <cell r="D63">
            <v>4.0999999999999996</v>
          </cell>
          <cell r="E63">
            <v>4.3</v>
          </cell>
        </row>
        <row r="64">
          <cell r="C64" t="str">
            <v>BARBIL</v>
          </cell>
          <cell r="D64">
            <v>4.0999999999999996</v>
          </cell>
          <cell r="E64">
            <v>4.3</v>
          </cell>
        </row>
        <row r="65">
          <cell r="C65" t="str">
            <v>LUHAGUDI</v>
          </cell>
          <cell r="D65">
            <v>2.9</v>
          </cell>
          <cell r="E65">
            <v>3.1</v>
          </cell>
        </row>
        <row r="66">
          <cell r="C66" t="str">
            <v>PADMAPUR(BARAGARH)</v>
          </cell>
          <cell r="D66">
            <v>4.5999999999999996</v>
          </cell>
          <cell r="E66">
            <v>4.8</v>
          </cell>
        </row>
        <row r="67">
          <cell r="C67" t="str">
            <v>BIRAMITRAPUR</v>
          </cell>
          <cell r="D67">
            <v>4.0999999999999996</v>
          </cell>
          <cell r="E67">
            <v>4.3</v>
          </cell>
        </row>
        <row r="68">
          <cell r="C68" t="str">
            <v>KHALIKOT</v>
          </cell>
          <cell r="D68">
            <v>2.9</v>
          </cell>
          <cell r="E68">
            <v>3.1</v>
          </cell>
        </row>
        <row r="69">
          <cell r="C69" t="str">
            <v>BOLANGIR</v>
          </cell>
          <cell r="D69">
            <v>2.9</v>
          </cell>
          <cell r="E69">
            <v>3.1</v>
          </cell>
        </row>
        <row r="70">
          <cell r="C70" t="str">
            <v>DABUGAON</v>
          </cell>
          <cell r="D70">
            <v>4.5</v>
          </cell>
          <cell r="E70">
            <v>4.7</v>
          </cell>
        </row>
        <row r="71">
          <cell r="C71" t="str">
            <v>NUAPARA</v>
          </cell>
          <cell r="D71">
            <v>4</v>
          </cell>
          <cell r="E71">
            <v>4.2</v>
          </cell>
        </row>
        <row r="72">
          <cell r="C72" t="str">
            <v>CHANDPUR</v>
          </cell>
          <cell r="D72">
            <v>2.2000000000000002</v>
          </cell>
          <cell r="E72">
            <v>2.4000000000000004</v>
          </cell>
        </row>
        <row r="73">
          <cell r="C73" t="str">
            <v>MAIDALPUR</v>
          </cell>
          <cell r="D73">
            <v>4.7</v>
          </cell>
          <cell r="E73">
            <v>4.9000000000000004</v>
          </cell>
        </row>
        <row r="74">
          <cell r="C74" t="str">
            <v>MALKANGIRI</v>
          </cell>
          <cell r="D74">
            <v>4.5</v>
          </cell>
          <cell r="E74">
            <v>4.7</v>
          </cell>
        </row>
        <row r="75">
          <cell r="C75" t="str">
            <v>NAYAGARH</v>
          </cell>
          <cell r="D75">
            <v>2.6</v>
          </cell>
          <cell r="E75">
            <v>2.8000000000000003</v>
          </cell>
        </row>
        <row r="76">
          <cell r="C76" t="str">
            <v>BHOGARAI</v>
          </cell>
          <cell r="D76">
            <v>3.6</v>
          </cell>
          <cell r="E76">
            <v>3.8000000000000003</v>
          </cell>
        </row>
        <row r="77">
          <cell r="C77" t="str">
            <v>BALIGUDA</v>
          </cell>
          <cell r="D77">
            <v>4.25</v>
          </cell>
          <cell r="E77">
            <v>4.45</v>
          </cell>
        </row>
        <row r="78">
          <cell r="C78" t="str">
            <v>ATHAMALLIK</v>
          </cell>
          <cell r="D78">
            <v>3</v>
          </cell>
          <cell r="E78">
            <v>3.2</v>
          </cell>
        </row>
        <row r="79">
          <cell r="C79" t="str">
            <v>KUCHINDA</v>
          </cell>
          <cell r="D79">
            <v>4</v>
          </cell>
          <cell r="E79">
            <v>4.2</v>
          </cell>
        </row>
        <row r="80">
          <cell r="C80" t="str">
            <v>JAGATSINGHPUR</v>
          </cell>
          <cell r="D80"/>
          <cell r="E80">
            <v>2.35</v>
          </cell>
        </row>
        <row r="81">
          <cell r="C81" t="str">
            <v>SALIPUR</v>
          </cell>
          <cell r="D81"/>
          <cell r="E81">
            <v>2</v>
          </cell>
        </row>
        <row r="82">
          <cell r="C82" t="str">
            <v>KUNDANDEIPUR</v>
          </cell>
          <cell r="D82"/>
          <cell r="E82">
            <v>2.2000000000000002</v>
          </cell>
        </row>
        <row r="83">
          <cell r="C83" t="str">
            <v>BARANGA</v>
          </cell>
          <cell r="D83"/>
          <cell r="E83">
            <v>2</v>
          </cell>
        </row>
        <row r="84">
          <cell r="C84" t="str">
            <v>GARABANDHA</v>
          </cell>
          <cell r="D84"/>
          <cell r="E84">
            <v>5</v>
          </cell>
        </row>
        <row r="85">
          <cell r="C85" t="str">
            <v>BIRIDI</v>
          </cell>
          <cell r="D85"/>
          <cell r="E85">
            <v>2.35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activeCell="A3" sqref="A3:Q3"/>
    </sheetView>
  </sheetViews>
  <sheetFormatPr defaultColWidth="9" defaultRowHeight="15"/>
  <cols>
    <col min="1" max="1" width="4.28515625" style="5" customWidth="1"/>
    <col min="2" max="2" width="10.85546875" customWidth="1"/>
    <col min="3" max="3" width="7.85546875" customWidth="1"/>
    <col min="4" max="4" width="6.42578125" bestFit="1" customWidth="1"/>
    <col min="5" max="5" width="16.28515625" bestFit="1" customWidth="1"/>
    <col min="6" max="6" width="11.42578125" customWidth="1"/>
    <col min="7" max="7" width="6.5703125" bestFit="1" customWidth="1"/>
    <col min="8" max="8" width="8.42578125" bestFit="1" customWidth="1"/>
    <col min="9" max="9" width="8.28515625" bestFit="1" customWidth="1"/>
    <col min="10" max="10" width="9" bestFit="1" customWidth="1"/>
    <col min="11" max="11" width="8" bestFit="1" customWidth="1"/>
    <col min="12" max="12" width="7.5703125" bestFit="1" customWidth="1"/>
    <col min="13" max="13" width="7" customWidth="1"/>
    <col min="14" max="14" width="8.85546875" bestFit="1" customWidth="1"/>
    <col min="15" max="15" width="8.5703125" bestFit="1" customWidth="1"/>
    <col min="16" max="16" width="10" customWidth="1"/>
    <col min="17" max="17" width="40.85546875" bestFit="1" customWidth="1"/>
  </cols>
  <sheetData>
    <row r="1" spans="1:17" ht="90.75" customHeight="1">
      <c r="A1" s="24"/>
      <c r="B1" s="25"/>
      <c r="C1" s="25"/>
      <c r="D1" s="25"/>
      <c r="E1" s="25"/>
      <c r="F1" s="25"/>
      <c r="G1" s="25"/>
      <c r="H1" s="25"/>
      <c r="I1" s="25"/>
      <c r="J1" s="25"/>
      <c r="K1" s="26"/>
      <c r="L1" s="27" t="s">
        <v>138</v>
      </c>
      <c r="M1" s="28"/>
      <c r="N1" s="28"/>
      <c r="O1" s="28"/>
      <c r="P1" s="28"/>
    </row>
    <row r="2" spans="1:17" ht="112.5" customHeight="1">
      <c r="A2" s="29" t="s">
        <v>139</v>
      </c>
      <c r="B2" s="30"/>
      <c r="C2" s="30"/>
      <c r="D2" s="30"/>
      <c r="E2" s="31"/>
      <c r="F2" s="32"/>
      <c r="G2" s="33"/>
      <c r="H2" s="33"/>
      <c r="I2" s="33"/>
      <c r="J2" s="33"/>
      <c r="K2" s="34"/>
      <c r="L2" s="27" t="s">
        <v>255</v>
      </c>
      <c r="M2" s="28"/>
      <c r="N2" s="28"/>
      <c r="O2" s="28"/>
      <c r="P2" s="28"/>
    </row>
    <row r="3" spans="1:17" ht="30">
      <c r="A3" s="8" t="s">
        <v>119</v>
      </c>
      <c r="B3" s="8" t="s">
        <v>121</v>
      </c>
      <c r="C3" s="8" t="s">
        <v>120</v>
      </c>
      <c r="D3" s="8" t="s">
        <v>125</v>
      </c>
      <c r="E3" s="8" t="s">
        <v>118</v>
      </c>
      <c r="F3" s="8" t="s">
        <v>122</v>
      </c>
      <c r="G3" s="8" t="s">
        <v>126</v>
      </c>
      <c r="H3" s="8" t="s">
        <v>127</v>
      </c>
      <c r="I3" s="8" t="s">
        <v>88</v>
      </c>
      <c r="J3" s="9" t="s">
        <v>128</v>
      </c>
      <c r="K3" s="9" t="s">
        <v>129</v>
      </c>
      <c r="L3" s="9" t="s">
        <v>130</v>
      </c>
      <c r="M3" s="9" t="s">
        <v>131</v>
      </c>
      <c r="N3" s="9" t="s">
        <v>132</v>
      </c>
      <c r="O3" s="9" t="s">
        <v>133</v>
      </c>
      <c r="P3" s="9" t="s">
        <v>134</v>
      </c>
      <c r="Q3" s="9" t="s">
        <v>123</v>
      </c>
    </row>
    <row r="4" spans="1:17" ht="18" customHeight="1">
      <c r="A4" s="4">
        <v>1</v>
      </c>
      <c r="B4" s="2" t="s">
        <v>142</v>
      </c>
      <c r="C4" s="2" t="s">
        <v>143</v>
      </c>
      <c r="D4" s="7" t="s">
        <v>135</v>
      </c>
      <c r="E4" s="2" t="s">
        <v>92</v>
      </c>
      <c r="F4" s="2" t="s">
        <v>144</v>
      </c>
      <c r="G4" s="2">
        <v>669</v>
      </c>
      <c r="H4" s="2">
        <v>10</v>
      </c>
      <c r="I4" s="2">
        <v>5000</v>
      </c>
      <c r="J4" s="13" t="s">
        <v>137</v>
      </c>
      <c r="K4" s="13" t="s">
        <v>137</v>
      </c>
      <c r="L4" s="13" t="s">
        <v>137</v>
      </c>
      <c r="M4" s="10">
        <v>30</v>
      </c>
      <c r="N4" s="10">
        <v>23530</v>
      </c>
      <c r="O4" s="10">
        <v>0</v>
      </c>
      <c r="P4" s="10">
        <f>N4+O4</f>
        <v>23530</v>
      </c>
      <c r="Q4" s="2" t="s">
        <v>12</v>
      </c>
    </row>
    <row r="5" spans="1:17" ht="18" customHeight="1">
      <c r="A5" s="4">
        <f>A4+1</f>
        <v>2</v>
      </c>
      <c r="B5" s="2" t="s">
        <v>145</v>
      </c>
      <c r="C5" s="2" t="s">
        <v>146</v>
      </c>
      <c r="D5" s="7" t="s">
        <v>135</v>
      </c>
      <c r="E5" s="2" t="s">
        <v>96</v>
      </c>
      <c r="F5" s="2" t="s">
        <v>147</v>
      </c>
      <c r="G5" s="2">
        <v>125</v>
      </c>
      <c r="H5" s="2"/>
      <c r="I5" s="2">
        <v>1220</v>
      </c>
      <c r="J5" s="10">
        <f>VLOOKUP(E5,'[1]SAFE CHEM INDUSTRIES'!$C$4:$E$89,3,FALSE)</f>
        <v>3.9000000000000004</v>
      </c>
      <c r="K5" s="10">
        <v>75</v>
      </c>
      <c r="L5" s="10">
        <f t="shared" ref="L5:L46" si="0">G5*2</f>
        <v>250</v>
      </c>
      <c r="M5" s="10">
        <v>30</v>
      </c>
      <c r="N5" s="10">
        <f t="shared" ref="N5:N46" si="1">I5*J5+L5+M5</f>
        <v>5038</v>
      </c>
      <c r="O5" s="10">
        <f t="shared" ref="O5:O46" si="2">H5*K5</f>
        <v>0</v>
      </c>
      <c r="P5" s="10">
        <f t="shared" ref="P5:P46" si="3">N5+O5</f>
        <v>5038</v>
      </c>
      <c r="Q5" s="2" t="s">
        <v>23</v>
      </c>
    </row>
    <row r="6" spans="1:17" ht="18" customHeight="1">
      <c r="A6" s="4">
        <f t="shared" ref="A6:A46" si="4">A5+1</f>
        <v>3</v>
      </c>
      <c r="B6" s="2" t="s">
        <v>145</v>
      </c>
      <c r="C6" s="2" t="s">
        <v>148</v>
      </c>
      <c r="D6" s="7" t="s">
        <v>135</v>
      </c>
      <c r="E6" s="2" t="s">
        <v>98</v>
      </c>
      <c r="F6" s="2" t="s">
        <v>149</v>
      </c>
      <c r="G6" s="2">
        <v>131</v>
      </c>
      <c r="H6" s="2">
        <v>7</v>
      </c>
      <c r="I6" s="2">
        <v>1116</v>
      </c>
      <c r="J6" s="10">
        <f>VLOOKUP(E6,'[1]SAFE CHEM INDUSTRIES'!$C$4:$E$89,3,FALSE)</f>
        <v>4.1500000000000004</v>
      </c>
      <c r="K6" s="10">
        <v>75</v>
      </c>
      <c r="L6" s="10">
        <f t="shared" si="0"/>
        <v>262</v>
      </c>
      <c r="M6" s="10">
        <v>30</v>
      </c>
      <c r="N6" s="10">
        <f t="shared" si="1"/>
        <v>4923.4000000000005</v>
      </c>
      <c r="O6" s="10">
        <f t="shared" si="2"/>
        <v>525</v>
      </c>
      <c r="P6" s="10">
        <f t="shared" si="3"/>
        <v>5448.4000000000005</v>
      </c>
      <c r="Q6" s="2" t="s">
        <v>29</v>
      </c>
    </row>
    <row r="7" spans="1:17" ht="18" customHeight="1">
      <c r="A7" s="4">
        <f t="shared" si="4"/>
        <v>4</v>
      </c>
      <c r="B7" s="2" t="s">
        <v>142</v>
      </c>
      <c r="C7" s="2" t="s">
        <v>150</v>
      </c>
      <c r="D7" s="7" t="s">
        <v>135</v>
      </c>
      <c r="E7" s="2" t="s">
        <v>94</v>
      </c>
      <c r="F7" s="2" t="s">
        <v>151</v>
      </c>
      <c r="G7" s="2">
        <v>284</v>
      </c>
      <c r="H7" s="2">
        <v>12</v>
      </c>
      <c r="I7" s="2">
        <v>2545</v>
      </c>
      <c r="J7" s="10">
        <f>VLOOKUP(E7,'[1]SAFE CHEM INDUSTRIES'!$C$4:$E$89,3,FALSE)</f>
        <v>2.4000000000000004</v>
      </c>
      <c r="K7" s="10">
        <v>75</v>
      </c>
      <c r="L7" s="10">
        <f t="shared" si="0"/>
        <v>568</v>
      </c>
      <c r="M7" s="10">
        <v>30</v>
      </c>
      <c r="N7" s="10">
        <f t="shared" si="1"/>
        <v>6706.0000000000009</v>
      </c>
      <c r="O7" s="10">
        <f t="shared" si="2"/>
        <v>900</v>
      </c>
      <c r="P7" s="10">
        <f t="shared" si="3"/>
        <v>7606.0000000000009</v>
      </c>
      <c r="Q7" s="2" t="s">
        <v>51</v>
      </c>
    </row>
    <row r="8" spans="1:17" ht="18" customHeight="1">
      <c r="A8" s="4">
        <f t="shared" si="4"/>
        <v>5</v>
      </c>
      <c r="B8" s="2" t="s">
        <v>145</v>
      </c>
      <c r="C8" s="2" t="s">
        <v>152</v>
      </c>
      <c r="D8" s="7" t="s">
        <v>135</v>
      </c>
      <c r="E8" s="2" t="s">
        <v>89</v>
      </c>
      <c r="F8" s="2" t="s">
        <v>153</v>
      </c>
      <c r="G8" s="2">
        <v>126</v>
      </c>
      <c r="H8" s="2">
        <v>5</v>
      </c>
      <c r="I8" s="2">
        <v>1065</v>
      </c>
      <c r="J8" s="10">
        <f>VLOOKUP(E8,'[1]SAFE CHEM INDUSTRIES'!$C$4:$E$89,3,FALSE)</f>
        <v>3.1000000000000005</v>
      </c>
      <c r="K8" s="10">
        <v>75</v>
      </c>
      <c r="L8" s="10">
        <f t="shared" si="0"/>
        <v>252</v>
      </c>
      <c r="M8" s="10">
        <v>30</v>
      </c>
      <c r="N8" s="10">
        <f t="shared" si="1"/>
        <v>3583.5000000000005</v>
      </c>
      <c r="O8" s="10">
        <f t="shared" si="2"/>
        <v>375</v>
      </c>
      <c r="P8" s="10">
        <f t="shared" si="3"/>
        <v>3958.5000000000005</v>
      </c>
      <c r="Q8" s="2" t="s">
        <v>4</v>
      </c>
    </row>
    <row r="9" spans="1:17" ht="18" customHeight="1">
      <c r="A9" s="4">
        <f t="shared" si="4"/>
        <v>6</v>
      </c>
      <c r="B9" s="2" t="s">
        <v>145</v>
      </c>
      <c r="C9" s="2" t="s">
        <v>154</v>
      </c>
      <c r="D9" s="7" t="s">
        <v>135</v>
      </c>
      <c r="E9" s="2" t="s">
        <v>95</v>
      </c>
      <c r="F9" s="2" t="s">
        <v>155</v>
      </c>
      <c r="G9" s="2">
        <v>321</v>
      </c>
      <c r="H9" s="2">
        <v>4</v>
      </c>
      <c r="I9" s="2">
        <v>2300</v>
      </c>
      <c r="J9" s="10">
        <f>VLOOKUP(E9,'[1]SAFE CHEM INDUSTRIES'!$C$4:$E$89,3,FALSE)</f>
        <v>4.7</v>
      </c>
      <c r="K9" s="10">
        <v>75</v>
      </c>
      <c r="L9" s="10">
        <f t="shared" si="0"/>
        <v>642</v>
      </c>
      <c r="M9" s="10">
        <v>30</v>
      </c>
      <c r="N9" s="10">
        <f t="shared" si="1"/>
        <v>11482</v>
      </c>
      <c r="O9" s="10">
        <f t="shared" si="2"/>
        <v>300</v>
      </c>
      <c r="P9" s="10">
        <f t="shared" si="3"/>
        <v>11782</v>
      </c>
      <c r="Q9" s="2" t="s">
        <v>19</v>
      </c>
    </row>
    <row r="10" spans="1:17" ht="18" customHeight="1">
      <c r="A10" s="4">
        <f t="shared" si="4"/>
        <v>7</v>
      </c>
      <c r="B10" s="2" t="s">
        <v>145</v>
      </c>
      <c r="C10" s="2" t="s">
        <v>156</v>
      </c>
      <c r="D10" s="7" t="s">
        <v>135</v>
      </c>
      <c r="E10" s="2" t="s">
        <v>91</v>
      </c>
      <c r="F10" s="2" t="s">
        <v>157</v>
      </c>
      <c r="G10" s="2">
        <v>419</v>
      </c>
      <c r="H10" s="2">
        <v>8</v>
      </c>
      <c r="I10" s="2">
        <v>3778</v>
      </c>
      <c r="J10" s="13" t="s">
        <v>137</v>
      </c>
      <c r="K10" s="13" t="s">
        <v>137</v>
      </c>
      <c r="L10" s="13" t="s">
        <v>137</v>
      </c>
      <c r="M10" s="10">
        <v>30</v>
      </c>
      <c r="N10" s="10">
        <v>11030</v>
      </c>
      <c r="O10" s="10">
        <v>0</v>
      </c>
      <c r="P10" s="10">
        <f t="shared" si="3"/>
        <v>11030</v>
      </c>
      <c r="Q10" s="2" t="s">
        <v>10</v>
      </c>
    </row>
    <row r="11" spans="1:17" ht="18" customHeight="1">
      <c r="A11" s="4">
        <f t="shared" si="4"/>
        <v>8</v>
      </c>
      <c r="B11" s="2" t="s">
        <v>145</v>
      </c>
      <c r="C11" s="2" t="s">
        <v>158</v>
      </c>
      <c r="D11" s="7" t="s">
        <v>135</v>
      </c>
      <c r="E11" s="7" t="s">
        <v>136</v>
      </c>
      <c r="F11" s="2" t="s">
        <v>159</v>
      </c>
      <c r="G11" s="2">
        <v>124</v>
      </c>
      <c r="H11" s="2">
        <v>5</v>
      </c>
      <c r="I11" s="2">
        <v>1158</v>
      </c>
      <c r="J11" s="10">
        <f>VLOOKUP(E11,'[1]SAFE CHEM INDUSTRIES'!$C$4:$E$89,3,FALSE)</f>
        <v>4.1500000000000004</v>
      </c>
      <c r="K11" s="10">
        <v>75</v>
      </c>
      <c r="L11" s="10">
        <f t="shared" si="0"/>
        <v>248</v>
      </c>
      <c r="M11" s="10">
        <v>30</v>
      </c>
      <c r="N11" s="10">
        <f t="shared" si="1"/>
        <v>5083.7000000000007</v>
      </c>
      <c r="O11" s="10">
        <f t="shared" si="2"/>
        <v>375</v>
      </c>
      <c r="P11" s="10">
        <f t="shared" si="3"/>
        <v>5458.7000000000007</v>
      </c>
      <c r="Q11" s="2" t="s">
        <v>2</v>
      </c>
    </row>
    <row r="12" spans="1:17" ht="18" customHeight="1">
      <c r="A12" s="4">
        <f t="shared" si="4"/>
        <v>9</v>
      </c>
      <c r="B12" s="2" t="s">
        <v>145</v>
      </c>
      <c r="C12" s="2" t="s">
        <v>160</v>
      </c>
      <c r="D12" s="7" t="s">
        <v>135</v>
      </c>
      <c r="E12" s="2" t="s">
        <v>104</v>
      </c>
      <c r="F12" s="2" t="s">
        <v>161</v>
      </c>
      <c r="G12" s="2">
        <v>66</v>
      </c>
      <c r="H12" s="2">
        <v>5</v>
      </c>
      <c r="I12" s="2">
        <v>1200</v>
      </c>
      <c r="J12" s="10">
        <f>VLOOKUP(E12,'[1]SAFE CHEM INDUSTRIES'!$C$4:$E$89,3,FALSE)</f>
        <v>4.1500000000000004</v>
      </c>
      <c r="K12" s="10">
        <v>75</v>
      </c>
      <c r="L12" s="10">
        <f t="shared" si="0"/>
        <v>132</v>
      </c>
      <c r="M12" s="10">
        <v>30</v>
      </c>
      <c r="N12" s="10">
        <f t="shared" si="1"/>
        <v>5142</v>
      </c>
      <c r="O12" s="10">
        <f t="shared" si="2"/>
        <v>375</v>
      </c>
      <c r="P12" s="10">
        <f t="shared" si="3"/>
        <v>5517</v>
      </c>
      <c r="Q12" s="2" t="s">
        <v>44</v>
      </c>
    </row>
    <row r="13" spans="1:17" ht="18" customHeight="1">
      <c r="A13" s="4">
        <f t="shared" si="4"/>
        <v>10</v>
      </c>
      <c r="B13" s="2" t="s">
        <v>145</v>
      </c>
      <c r="C13" s="2" t="s">
        <v>162</v>
      </c>
      <c r="D13" s="7" t="s">
        <v>135</v>
      </c>
      <c r="E13" s="7" t="s">
        <v>163</v>
      </c>
      <c r="F13" s="2" t="s">
        <v>164</v>
      </c>
      <c r="G13" s="2">
        <v>577</v>
      </c>
      <c r="H13" s="2">
        <v>2</v>
      </c>
      <c r="I13" s="2">
        <v>5303</v>
      </c>
      <c r="J13" s="13" t="s">
        <v>137</v>
      </c>
      <c r="K13" s="13" t="s">
        <v>137</v>
      </c>
      <c r="L13" s="13" t="s">
        <v>137</v>
      </c>
      <c r="M13" s="10">
        <v>30</v>
      </c>
      <c r="N13" s="10">
        <v>17530</v>
      </c>
      <c r="O13" s="10">
        <v>0</v>
      </c>
      <c r="P13" s="10">
        <f t="shared" si="3"/>
        <v>17530</v>
      </c>
      <c r="Q13" s="2" t="s">
        <v>165</v>
      </c>
    </row>
    <row r="14" spans="1:17" ht="18" customHeight="1">
      <c r="A14" s="4">
        <f t="shared" si="4"/>
        <v>11</v>
      </c>
      <c r="B14" s="2" t="s">
        <v>145</v>
      </c>
      <c r="C14" s="2" t="s">
        <v>162</v>
      </c>
      <c r="D14" s="7" t="s">
        <v>135</v>
      </c>
      <c r="E14" s="2" t="s">
        <v>111</v>
      </c>
      <c r="F14" s="2" t="s">
        <v>166</v>
      </c>
      <c r="G14" s="2">
        <v>92</v>
      </c>
      <c r="H14" s="2">
        <v>4</v>
      </c>
      <c r="I14" s="2">
        <v>1077</v>
      </c>
      <c r="J14" s="10">
        <f>VLOOKUP(E14,'[1]SAFE CHEM INDUSTRIES'!$C$4:$E$89,3,FALSE)</f>
        <v>2.35</v>
      </c>
      <c r="K14" s="10">
        <v>75</v>
      </c>
      <c r="L14" s="10">
        <f t="shared" si="0"/>
        <v>184</v>
      </c>
      <c r="M14" s="10">
        <v>30</v>
      </c>
      <c r="N14" s="10">
        <f t="shared" si="1"/>
        <v>2744.9500000000003</v>
      </c>
      <c r="O14" s="10">
        <f t="shared" si="2"/>
        <v>300</v>
      </c>
      <c r="P14" s="10">
        <f t="shared" si="3"/>
        <v>3044.9500000000003</v>
      </c>
      <c r="Q14" s="2" t="s">
        <v>69</v>
      </c>
    </row>
    <row r="15" spans="1:17" ht="18" customHeight="1">
      <c r="A15" s="4">
        <f t="shared" si="4"/>
        <v>12</v>
      </c>
      <c r="B15" s="2" t="s">
        <v>145</v>
      </c>
      <c r="C15" s="2" t="s">
        <v>167</v>
      </c>
      <c r="D15" s="7" t="s">
        <v>135</v>
      </c>
      <c r="E15" s="7" t="s">
        <v>168</v>
      </c>
      <c r="F15" s="2" t="s">
        <v>169</v>
      </c>
      <c r="G15" s="2">
        <v>54</v>
      </c>
      <c r="H15" s="2">
        <v>4</v>
      </c>
      <c r="I15" s="2">
        <v>256</v>
      </c>
      <c r="J15" s="10">
        <f>VLOOKUP(E15,'[1]SAFE CHEM INDUSTRIES'!$C$4:$E$89,3,FALSE)</f>
        <v>3.5000000000000004</v>
      </c>
      <c r="K15" s="10">
        <v>75</v>
      </c>
      <c r="L15" s="10">
        <f t="shared" si="0"/>
        <v>108</v>
      </c>
      <c r="M15" s="10">
        <v>30</v>
      </c>
      <c r="N15" s="10">
        <f t="shared" si="1"/>
        <v>1034</v>
      </c>
      <c r="O15" s="10">
        <f t="shared" si="2"/>
        <v>300</v>
      </c>
      <c r="P15" s="10">
        <f t="shared" si="3"/>
        <v>1334</v>
      </c>
      <c r="Q15" s="2" t="s">
        <v>170</v>
      </c>
    </row>
    <row r="16" spans="1:17" ht="18" customHeight="1">
      <c r="A16" s="4">
        <f t="shared" si="4"/>
        <v>13</v>
      </c>
      <c r="B16" s="2" t="s">
        <v>171</v>
      </c>
      <c r="C16" s="2" t="s">
        <v>172</v>
      </c>
      <c r="D16" s="7" t="s">
        <v>135</v>
      </c>
      <c r="E16" s="2" t="s">
        <v>97</v>
      </c>
      <c r="F16" s="6">
        <v>520</v>
      </c>
      <c r="G16" s="2">
        <v>126</v>
      </c>
      <c r="H16" s="2"/>
      <c r="I16" s="2">
        <v>982</v>
      </c>
      <c r="J16" s="10">
        <f>VLOOKUP(E16,'[1]SAFE CHEM INDUSTRIES'!$C$4:$E$89,3,FALSE)</f>
        <v>3.7000000000000006</v>
      </c>
      <c r="K16" s="10">
        <v>75</v>
      </c>
      <c r="L16" s="10">
        <f t="shared" si="0"/>
        <v>252</v>
      </c>
      <c r="M16" s="10">
        <v>30</v>
      </c>
      <c r="N16" s="10">
        <f t="shared" si="1"/>
        <v>3915.4000000000005</v>
      </c>
      <c r="O16" s="10">
        <f t="shared" si="2"/>
        <v>0</v>
      </c>
      <c r="P16" s="10">
        <f t="shared" si="3"/>
        <v>3915.4000000000005</v>
      </c>
      <c r="Q16" s="7" t="s">
        <v>173</v>
      </c>
    </row>
    <row r="17" spans="1:17" ht="18" customHeight="1">
      <c r="A17" s="4">
        <f t="shared" si="4"/>
        <v>14</v>
      </c>
      <c r="B17" s="2" t="s">
        <v>174</v>
      </c>
      <c r="C17" s="2" t="s">
        <v>175</v>
      </c>
      <c r="D17" s="7" t="s">
        <v>135</v>
      </c>
      <c r="E17" s="2" t="s">
        <v>113</v>
      </c>
      <c r="F17" s="6" t="s">
        <v>176</v>
      </c>
      <c r="G17" s="2">
        <v>137</v>
      </c>
      <c r="H17" s="2">
        <v>4</v>
      </c>
      <c r="I17" s="2">
        <v>1200</v>
      </c>
      <c r="J17" s="10">
        <f>VLOOKUP(E17,'[1]SAFE CHEM INDUSTRIES'!$C$4:$E$89,3,FALSE)</f>
        <v>2.5</v>
      </c>
      <c r="K17" s="10">
        <v>75</v>
      </c>
      <c r="L17" s="10">
        <f t="shared" si="0"/>
        <v>274</v>
      </c>
      <c r="M17" s="10">
        <v>30</v>
      </c>
      <c r="N17" s="10">
        <f t="shared" si="1"/>
        <v>3304</v>
      </c>
      <c r="O17" s="10">
        <f t="shared" si="2"/>
        <v>300</v>
      </c>
      <c r="P17" s="10">
        <f t="shared" si="3"/>
        <v>3604</v>
      </c>
      <c r="Q17" s="2" t="s">
        <v>76</v>
      </c>
    </row>
    <row r="18" spans="1:17" ht="18" customHeight="1">
      <c r="A18" s="4">
        <f t="shared" si="4"/>
        <v>15</v>
      </c>
      <c r="B18" s="2" t="s">
        <v>177</v>
      </c>
      <c r="C18" s="2" t="s">
        <v>178</v>
      </c>
      <c r="D18" s="7" t="s">
        <v>135</v>
      </c>
      <c r="E18" s="2" t="s">
        <v>101</v>
      </c>
      <c r="F18" s="6" t="s">
        <v>179</v>
      </c>
      <c r="G18" s="2">
        <v>168</v>
      </c>
      <c r="H18" s="2">
        <v>4</v>
      </c>
      <c r="I18" s="2">
        <v>1038</v>
      </c>
      <c r="J18" s="10">
        <f>VLOOKUP(E18,'[1]SAFE CHEM INDUSTRIES'!$C$4:$E$89,3,FALSE)</f>
        <v>4.3</v>
      </c>
      <c r="K18" s="10">
        <v>75</v>
      </c>
      <c r="L18" s="10">
        <f t="shared" si="0"/>
        <v>336</v>
      </c>
      <c r="M18" s="10">
        <v>30</v>
      </c>
      <c r="N18" s="10">
        <f t="shared" si="1"/>
        <v>4829.3999999999996</v>
      </c>
      <c r="O18" s="10">
        <f t="shared" si="2"/>
        <v>300</v>
      </c>
      <c r="P18" s="10">
        <f t="shared" si="3"/>
        <v>5129.3999999999996</v>
      </c>
      <c r="Q18" s="2" t="s">
        <v>35</v>
      </c>
    </row>
    <row r="19" spans="1:17" ht="18" customHeight="1">
      <c r="A19" s="4">
        <f t="shared" si="4"/>
        <v>16</v>
      </c>
      <c r="B19" s="2" t="s">
        <v>177</v>
      </c>
      <c r="C19" s="2" t="s">
        <v>180</v>
      </c>
      <c r="D19" s="7" t="s">
        <v>135</v>
      </c>
      <c r="E19" s="7" t="s">
        <v>181</v>
      </c>
      <c r="F19" s="6" t="s">
        <v>182</v>
      </c>
      <c r="G19" s="2">
        <v>254</v>
      </c>
      <c r="H19" s="2"/>
      <c r="I19" s="2">
        <v>2096</v>
      </c>
      <c r="J19" s="10">
        <f>VLOOKUP(E19,'[1]SAFE CHEM INDUSTRIES'!$C$4:$E$89,3,FALSE)</f>
        <v>3.8000000000000003</v>
      </c>
      <c r="K19" s="10">
        <v>75</v>
      </c>
      <c r="L19" s="10">
        <f t="shared" si="0"/>
        <v>508</v>
      </c>
      <c r="M19" s="10">
        <v>30</v>
      </c>
      <c r="N19" s="10">
        <f t="shared" si="1"/>
        <v>8502.7999999999993</v>
      </c>
      <c r="O19" s="10">
        <f t="shared" si="2"/>
        <v>0</v>
      </c>
      <c r="P19" s="10">
        <f t="shared" si="3"/>
        <v>8502.7999999999993</v>
      </c>
      <c r="Q19" s="2" t="s">
        <v>183</v>
      </c>
    </row>
    <row r="20" spans="1:17" ht="18" customHeight="1">
      <c r="A20" s="4">
        <f t="shared" si="4"/>
        <v>17</v>
      </c>
      <c r="B20" s="2" t="s">
        <v>177</v>
      </c>
      <c r="C20" s="2" t="s">
        <v>184</v>
      </c>
      <c r="D20" s="7" t="s">
        <v>135</v>
      </c>
      <c r="E20" s="2" t="s">
        <v>117</v>
      </c>
      <c r="F20" s="6">
        <v>524</v>
      </c>
      <c r="G20" s="2">
        <v>96</v>
      </c>
      <c r="H20" s="2">
        <v>8</v>
      </c>
      <c r="I20" s="2">
        <v>1234</v>
      </c>
      <c r="J20" s="10">
        <f>VLOOKUP(E20,'[1]SAFE CHEM INDUSTRIES'!$C$4:$E$89,3,FALSE)</f>
        <v>4.45</v>
      </c>
      <c r="K20" s="10">
        <v>75</v>
      </c>
      <c r="L20" s="10">
        <f t="shared" si="0"/>
        <v>192</v>
      </c>
      <c r="M20" s="10">
        <v>30</v>
      </c>
      <c r="N20" s="10">
        <f t="shared" si="1"/>
        <v>5713.3</v>
      </c>
      <c r="O20" s="10">
        <f t="shared" si="2"/>
        <v>600</v>
      </c>
      <c r="P20" s="10">
        <f t="shared" si="3"/>
        <v>6313.3</v>
      </c>
      <c r="Q20" s="2" t="s">
        <v>85</v>
      </c>
    </row>
    <row r="21" spans="1:17" ht="18" customHeight="1">
      <c r="A21" s="4">
        <f t="shared" si="4"/>
        <v>18</v>
      </c>
      <c r="B21" s="2" t="s">
        <v>185</v>
      </c>
      <c r="C21" s="2" t="s">
        <v>186</v>
      </c>
      <c r="D21" s="7" t="s">
        <v>135</v>
      </c>
      <c r="E21" s="2" t="s">
        <v>94</v>
      </c>
      <c r="F21" s="6" t="s">
        <v>187</v>
      </c>
      <c r="G21" s="2">
        <v>327</v>
      </c>
      <c r="H21" s="2">
        <v>7</v>
      </c>
      <c r="I21" s="2">
        <v>3337</v>
      </c>
      <c r="J21" s="13" t="s">
        <v>137</v>
      </c>
      <c r="K21" s="13" t="s">
        <v>137</v>
      </c>
      <c r="L21" s="13" t="s">
        <v>137</v>
      </c>
      <c r="M21" s="10">
        <v>30</v>
      </c>
      <c r="N21" s="10">
        <v>9030</v>
      </c>
      <c r="O21" s="10">
        <v>0</v>
      </c>
      <c r="P21" s="10">
        <f t="shared" si="3"/>
        <v>9030</v>
      </c>
      <c r="Q21" s="2" t="s">
        <v>51</v>
      </c>
    </row>
    <row r="22" spans="1:17" ht="18" customHeight="1">
      <c r="A22" s="4">
        <f t="shared" si="4"/>
        <v>19</v>
      </c>
      <c r="B22" s="2" t="s">
        <v>185</v>
      </c>
      <c r="C22" s="2" t="s">
        <v>188</v>
      </c>
      <c r="D22" s="7" t="s">
        <v>135</v>
      </c>
      <c r="E22" s="7" t="s">
        <v>163</v>
      </c>
      <c r="F22" s="6" t="s">
        <v>189</v>
      </c>
      <c r="G22" s="2">
        <v>858</v>
      </c>
      <c r="H22" s="2">
        <v>7</v>
      </c>
      <c r="I22" s="2">
        <v>5332</v>
      </c>
      <c r="J22" s="13" t="s">
        <v>137</v>
      </c>
      <c r="K22" s="13" t="s">
        <v>137</v>
      </c>
      <c r="L22" s="13" t="s">
        <v>137</v>
      </c>
      <c r="M22" s="10">
        <v>30</v>
      </c>
      <c r="N22" s="10">
        <v>17530</v>
      </c>
      <c r="O22" s="10">
        <v>0</v>
      </c>
      <c r="P22" s="10">
        <f t="shared" si="3"/>
        <v>17530</v>
      </c>
      <c r="Q22" s="2" t="s">
        <v>165</v>
      </c>
    </row>
    <row r="23" spans="1:17" ht="18" customHeight="1">
      <c r="A23" s="4">
        <f t="shared" si="4"/>
        <v>20</v>
      </c>
      <c r="B23" s="2" t="s">
        <v>190</v>
      </c>
      <c r="C23" s="2" t="s">
        <v>191</v>
      </c>
      <c r="D23" s="7" t="s">
        <v>135</v>
      </c>
      <c r="E23" s="2" t="s">
        <v>112</v>
      </c>
      <c r="F23" s="6" t="s">
        <v>192</v>
      </c>
      <c r="G23" s="2">
        <v>344</v>
      </c>
      <c r="H23" s="2">
        <v>9</v>
      </c>
      <c r="I23" s="2">
        <v>3344</v>
      </c>
      <c r="J23" s="13" t="s">
        <v>137</v>
      </c>
      <c r="K23" s="13" t="s">
        <v>137</v>
      </c>
      <c r="L23" s="13" t="s">
        <v>137</v>
      </c>
      <c r="M23" s="10">
        <v>30</v>
      </c>
      <c r="N23" s="10">
        <v>7700</v>
      </c>
      <c r="O23" s="10">
        <v>0</v>
      </c>
      <c r="P23" s="10">
        <f t="shared" si="3"/>
        <v>7700</v>
      </c>
      <c r="Q23" s="2" t="s">
        <v>71</v>
      </c>
    </row>
    <row r="24" spans="1:17" ht="18" customHeight="1">
      <c r="A24" s="4">
        <f t="shared" si="4"/>
        <v>21</v>
      </c>
      <c r="B24" s="2" t="s">
        <v>193</v>
      </c>
      <c r="C24" s="2" t="s">
        <v>194</v>
      </c>
      <c r="D24" s="7" t="s">
        <v>135</v>
      </c>
      <c r="E24" s="2" t="s">
        <v>103</v>
      </c>
      <c r="F24" s="6" t="s">
        <v>195</v>
      </c>
      <c r="G24" s="2">
        <v>186</v>
      </c>
      <c r="H24" s="2">
        <v>5</v>
      </c>
      <c r="I24" s="2">
        <v>1760</v>
      </c>
      <c r="J24" s="10">
        <f>VLOOKUP(E24,'[1]SAFE CHEM INDUSTRIES'!$C$4:$E$89,3,FALSE)</f>
        <v>2.6</v>
      </c>
      <c r="K24" s="10">
        <v>75</v>
      </c>
      <c r="L24" s="10">
        <f t="shared" si="0"/>
        <v>372</v>
      </c>
      <c r="M24" s="10">
        <v>30</v>
      </c>
      <c r="N24" s="10">
        <f t="shared" si="1"/>
        <v>4978</v>
      </c>
      <c r="O24" s="10">
        <f t="shared" si="2"/>
        <v>375</v>
      </c>
      <c r="P24" s="10">
        <f t="shared" si="3"/>
        <v>5353</v>
      </c>
      <c r="Q24" s="2" t="s">
        <v>40</v>
      </c>
    </row>
    <row r="25" spans="1:17" ht="18" customHeight="1">
      <c r="A25" s="4">
        <f t="shared" si="4"/>
        <v>22</v>
      </c>
      <c r="B25" s="2" t="s">
        <v>193</v>
      </c>
      <c r="C25" s="2" t="s">
        <v>196</v>
      </c>
      <c r="D25" s="7" t="s">
        <v>135</v>
      </c>
      <c r="E25" s="2" t="s">
        <v>90</v>
      </c>
      <c r="F25" s="2" t="s">
        <v>197</v>
      </c>
      <c r="G25" s="2">
        <v>281</v>
      </c>
      <c r="H25" s="2">
        <v>2</v>
      </c>
      <c r="I25" s="2">
        <v>2234</v>
      </c>
      <c r="J25" s="10">
        <f>VLOOKUP(E25,'[1]SAFE CHEM INDUSTRIES'!$C$4:$E$89,3,FALSE)</f>
        <v>4.1500000000000004</v>
      </c>
      <c r="K25" s="10">
        <v>75</v>
      </c>
      <c r="L25" s="10">
        <f t="shared" si="0"/>
        <v>562</v>
      </c>
      <c r="M25" s="10">
        <v>30</v>
      </c>
      <c r="N25" s="10">
        <f t="shared" si="1"/>
        <v>9863.1</v>
      </c>
      <c r="O25" s="10">
        <f t="shared" si="2"/>
        <v>150</v>
      </c>
      <c r="P25" s="10">
        <f t="shared" si="3"/>
        <v>10013.1</v>
      </c>
      <c r="Q25" s="2" t="s">
        <v>7</v>
      </c>
    </row>
    <row r="26" spans="1:17" ht="18" customHeight="1">
      <c r="A26" s="4">
        <f t="shared" si="4"/>
        <v>23</v>
      </c>
      <c r="B26" s="2" t="s">
        <v>193</v>
      </c>
      <c r="C26" s="2" t="s">
        <v>198</v>
      </c>
      <c r="D26" s="7" t="s">
        <v>135</v>
      </c>
      <c r="E26" s="2" t="s">
        <v>99</v>
      </c>
      <c r="F26" s="2" t="s">
        <v>199</v>
      </c>
      <c r="G26" s="2">
        <v>75</v>
      </c>
      <c r="H26" s="2">
        <v>5</v>
      </c>
      <c r="I26" s="2">
        <v>1063</v>
      </c>
      <c r="J26" s="10">
        <f>VLOOKUP(E26,'[1]SAFE CHEM INDUSTRIES'!$C$4:$E$89,3,FALSE)</f>
        <v>4.3</v>
      </c>
      <c r="K26" s="10">
        <v>75</v>
      </c>
      <c r="L26" s="10">
        <f t="shared" si="0"/>
        <v>150</v>
      </c>
      <c r="M26" s="10">
        <v>30</v>
      </c>
      <c r="N26" s="10">
        <f t="shared" si="1"/>
        <v>4750.8999999999996</v>
      </c>
      <c r="O26" s="10">
        <f t="shared" si="2"/>
        <v>375</v>
      </c>
      <c r="P26" s="10">
        <f t="shared" si="3"/>
        <v>5125.8999999999996</v>
      </c>
      <c r="Q26" s="2" t="s">
        <v>31</v>
      </c>
    </row>
    <row r="27" spans="1:17" ht="18" customHeight="1">
      <c r="A27" s="4">
        <f t="shared" si="4"/>
        <v>24</v>
      </c>
      <c r="B27" s="2" t="s">
        <v>200</v>
      </c>
      <c r="C27" s="2" t="s">
        <v>201</v>
      </c>
      <c r="D27" s="7" t="s">
        <v>135</v>
      </c>
      <c r="E27" s="2" t="s">
        <v>108</v>
      </c>
      <c r="F27" s="2" t="s">
        <v>202</v>
      </c>
      <c r="G27" s="2">
        <v>180</v>
      </c>
      <c r="H27" s="2">
        <v>2</v>
      </c>
      <c r="I27" s="2">
        <v>1866</v>
      </c>
      <c r="J27" s="10">
        <f>VLOOKUP(E27,'[1]SAFE CHEM INDUSTRIES'!$C$4:$E$89,3,FALSE)</f>
        <v>3.2000000000000006</v>
      </c>
      <c r="K27" s="10">
        <v>75</v>
      </c>
      <c r="L27" s="10">
        <f t="shared" si="0"/>
        <v>360</v>
      </c>
      <c r="M27" s="10">
        <v>30</v>
      </c>
      <c r="N27" s="10">
        <f t="shared" si="1"/>
        <v>6361.2000000000007</v>
      </c>
      <c r="O27" s="10">
        <f t="shared" si="2"/>
        <v>150</v>
      </c>
      <c r="P27" s="10">
        <f t="shared" si="3"/>
        <v>6511.2000000000007</v>
      </c>
      <c r="Q27" s="2" t="s">
        <v>61</v>
      </c>
    </row>
    <row r="28" spans="1:17" ht="18" customHeight="1">
      <c r="A28" s="4">
        <f t="shared" si="4"/>
        <v>25</v>
      </c>
      <c r="B28" s="2" t="s">
        <v>203</v>
      </c>
      <c r="C28" s="2" t="s">
        <v>204</v>
      </c>
      <c r="D28" s="7" t="s">
        <v>135</v>
      </c>
      <c r="E28" s="2" t="s">
        <v>91</v>
      </c>
      <c r="F28" s="2" t="s">
        <v>205</v>
      </c>
      <c r="G28" s="2">
        <v>407</v>
      </c>
      <c r="H28" s="2">
        <v>8</v>
      </c>
      <c r="I28" s="2">
        <v>4079</v>
      </c>
      <c r="J28" s="13" t="s">
        <v>137</v>
      </c>
      <c r="K28" s="13" t="s">
        <v>137</v>
      </c>
      <c r="L28" s="13" t="s">
        <v>137</v>
      </c>
      <c r="M28" s="10">
        <v>30</v>
      </c>
      <c r="N28" s="10">
        <v>11730</v>
      </c>
      <c r="O28" s="10">
        <v>0</v>
      </c>
      <c r="P28" s="10">
        <f t="shared" si="3"/>
        <v>11730</v>
      </c>
      <c r="Q28" s="7" t="s">
        <v>206</v>
      </c>
    </row>
    <row r="29" spans="1:17" ht="18" customHeight="1">
      <c r="A29" s="4">
        <f t="shared" si="4"/>
        <v>26</v>
      </c>
      <c r="B29" s="2" t="s">
        <v>207</v>
      </c>
      <c r="C29" s="2" t="s">
        <v>208</v>
      </c>
      <c r="D29" s="7" t="s">
        <v>135</v>
      </c>
      <c r="E29" s="2" t="s">
        <v>94</v>
      </c>
      <c r="F29" s="2" t="s">
        <v>209</v>
      </c>
      <c r="G29" s="2">
        <v>176</v>
      </c>
      <c r="H29" s="2">
        <v>13</v>
      </c>
      <c r="I29" s="2">
        <v>2015</v>
      </c>
      <c r="J29" s="10">
        <f>VLOOKUP(E29,'[1]SAFE CHEM INDUSTRIES'!$C$4:$E$89,3,FALSE)</f>
        <v>2.4000000000000004</v>
      </c>
      <c r="K29" s="10">
        <v>75</v>
      </c>
      <c r="L29" s="10">
        <f t="shared" si="0"/>
        <v>352</v>
      </c>
      <c r="M29" s="10">
        <v>30</v>
      </c>
      <c r="N29" s="10">
        <f t="shared" si="1"/>
        <v>5218.0000000000009</v>
      </c>
      <c r="O29" s="10">
        <f t="shared" si="2"/>
        <v>975</v>
      </c>
      <c r="P29" s="10">
        <f t="shared" si="3"/>
        <v>6193.0000000000009</v>
      </c>
      <c r="Q29" s="2" t="s">
        <v>51</v>
      </c>
    </row>
    <row r="30" spans="1:17" ht="18" customHeight="1">
      <c r="A30" s="4">
        <f t="shared" si="4"/>
        <v>27</v>
      </c>
      <c r="B30" s="2" t="s">
        <v>203</v>
      </c>
      <c r="C30" s="2" t="s">
        <v>210</v>
      </c>
      <c r="D30" s="7" t="s">
        <v>135</v>
      </c>
      <c r="E30" s="2" t="s">
        <v>105</v>
      </c>
      <c r="F30" s="2" t="s">
        <v>211</v>
      </c>
      <c r="G30" s="2">
        <v>188</v>
      </c>
      <c r="H30" s="2">
        <v>17</v>
      </c>
      <c r="I30" s="2">
        <v>2500</v>
      </c>
      <c r="J30" s="10">
        <f>VLOOKUP(E30,'[1]SAFE CHEM INDUSTRIES'!$C$4:$E$89,3,FALSE)</f>
        <v>3.1000000000000005</v>
      </c>
      <c r="K30" s="10">
        <v>75</v>
      </c>
      <c r="L30" s="10">
        <f t="shared" si="0"/>
        <v>376</v>
      </c>
      <c r="M30" s="10">
        <v>30</v>
      </c>
      <c r="N30" s="10">
        <f t="shared" si="1"/>
        <v>8156.0000000000009</v>
      </c>
      <c r="O30" s="10">
        <f t="shared" si="2"/>
        <v>1275</v>
      </c>
      <c r="P30" s="10">
        <f t="shared" si="3"/>
        <v>9431</v>
      </c>
      <c r="Q30" s="2" t="s">
        <v>53</v>
      </c>
    </row>
    <row r="31" spans="1:17" ht="18" customHeight="1">
      <c r="A31" s="4">
        <f t="shared" si="4"/>
        <v>28</v>
      </c>
      <c r="B31" s="2" t="s">
        <v>207</v>
      </c>
      <c r="C31" s="2" t="s">
        <v>212</v>
      </c>
      <c r="D31" s="7" t="s">
        <v>135</v>
      </c>
      <c r="E31" s="2" t="s">
        <v>136</v>
      </c>
      <c r="F31" s="2" t="s">
        <v>213</v>
      </c>
      <c r="G31" s="2">
        <v>73</v>
      </c>
      <c r="H31" s="2">
        <v>7</v>
      </c>
      <c r="I31" s="2">
        <v>1037</v>
      </c>
      <c r="J31" s="10">
        <f>VLOOKUP(E31,'[1]SAFE CHEM INDUSTRIES'!$C$4:$E$89,3,FALSE)</f>
        <v>4.1500000000000004</v>
      </c>
      <c r="K31" s="10">
        <v>75</v>
      </c>
      <c r="L31" s="10">
        <f t="shared" si="0"/>
        <v>146</v>
      </c>
      <c r="M31" s="10">
        <v>30</v>
      </c>
      <c r="N31" s="10">
        <f t="shared" si="1"/>
        <v>4479.55</v>
      </c>
      <c r="O31" s="10">
        <f t="shared" si="2"/>
        <v>525</v>
      </c>
      <c r="P31" s="10">
        <f t="shared" si="3"/>
        <v>5004.55</v>
      </c>
      <c r="Q31" s="7" t="s">
        <v>214</v>
      </c>
    </row>
    <row r="32" spans="1:17" ht="18" customHeight="1">
      <c r="A32" s="4">
        <f t="shared" si="4"/>
        <v>29</v>
      </c>
      <c r="B32" s="2" t="s">
        <v>207</v>
      </c>
      <c r="C32" s="2" t="s">
        <v>215</v>
      </c>
      <c r="D32" s="7" t="s">
        <v>135</v>
      </c>
      <c r="E32" s="2" t="s">
        <v>96</v>
      </c>
      <c r="F32" s="2" t="s">
        <v>216</v>
      </c>
      <c r="G32" s="2">
        <v>154</v>
      </c>
      <c r="H32" s="2">
        <v>2</v>
      </c>
      <c r="I32" s="2">
        <v>1409</v>
      </c>
      <c r="J32" s="10">
        <f>VLOOKUP(E32,'[1]SAFE CHEM INDUSTRIES'!$C$4:$E$89,3,FALSE)</f>
        <v>3.9000000000000004</v>
      </c>
      <c r="K32" s="10">
        <v>75</v>
      </c>
      <c r="L32" s="10">
        <f t="shared" si="0"/>
        <v>308</v>
      </c>
      <c r="M32" s="10">
        <v>30</v>
      </c>
      <c r="N32" s="10">
        <f t="shared" si="1"/>
        <v>5833.1</v>
      </c>
      <c r="O32" s="10">
        <f t="shared" si="2"/>
        <v>150</v>
      </c>
      <c r="P32" s="10">
        <f t="shared" si="3"/>
        <v>5983.1</v>
      </c>
      <c r="Q32" s="2" t="s">
        <v>23</v>
      </c>
    </row>
    <row r="33" spans="1:17" ht="18" customHeight="1">
      <c r="A33" s="4">
        <f t="shared" si="4"/>
        <v>30</v>
      </c>
      <c r="B33" s="2" t="s">
        <v>217</v>
      </c>
      <c r="C33" s="2" t="s">
        <v>218</v>
      </c>
      <c r="D33" s="7" t="s">
        <v>135</v>
      </c>
      <c r="E33" s="2" t="s">
        <v>114</v>
      </c>
      <c r="F33" s="2" t="s">
        <v>219</v>
      </c>
      <c r="G33" s="2">
        <v>211</v>
      </c>
      <c r="H33" s="2">
        <v>9</v>
      </c>
      <c r="I33" s="2">
        <v>2417</v>
      </c>
      <c r="J33" s="10">
        <f>VLOOKUP(E33,'[1]SAFE CHEM INDUSTRIES'!$C$4:$E$89,3,FALSE)</f>
        <v>3.1</v>
      </c>
      <c r="K33" s="10">
        <v>75</v>
      </c>
      <c r="L33" s="10">
        <f t="shared" si="0"/>
        <v>422</v>
      </c>
      <c r="M33" s="10">
        <v>30</v>
      </c>
      <c r="N33" s="10">
        <f t="shared" si="1"/>
        <v>7944.7</v>
      </c>
      <c r="O33" s="10">
        <f t="shared" si="2"/>
        <v>675</v>
      </c>
      <c r="P33" s="10">
        <f t="shared" si="3"/>
        <v>8619.7000000000007</v>
      </c>
      <c r="Q33" s="2" t="s">
        <v>78</v>
      </c>
    </row>
    <row r="34" spans="1:17" ht="18" customHeight="1">
      <c r="A34" s="4">
        <f t="shared" si="4"/>
        <v>31</v>
      </c>
      <c r="B34" s="2" t="s">
        <v>217</v>
      </c>
      <c r="C34" s="2" t="s">
        <v>220</v>
      </c>
      <c r="D34" s="7" t="s">
        <v>135</v>
      </c>
      <c r="E34" s="2" t="s">
        <v>98</v>
      </c>
      <c r="F34" s="2" t="s">
        <v>221</v>
      </c>
      <c r="G34" s="2">
        <v>175</v>
      </c>
      <c r="H34" s="2">
        <v>5</v>
      </c>
      <c r="I34" s="2">
        <v>2420</v>
      </c>
      <c r="J34" s="10">
        <f>VLOOKUP(E34,'[1]SAFE CHEM INDUSTRIES'!$C$4:$E$89,3,FALSE)</f>
        <v>4.1500000000000004</v>
      </c>
      <c r="K34" s="10">
        <v>75</v>
      </c>
      <c r="L34" s="10">
        <f t="shared" si="0"/>
        <v>350</v>
      </c>
      <c r="M34" s="10">
        <v>30</v>
      </c>
      <c r="N34" s="10">
        <f t="shared" si="1"/>
        <v>10423</v>
      </c>
      <c r="O34" s="10">
        <f t="shared" si="2"/>
        <v>375</v>
      </c>
      <c r="P34" s="10">
        <f t="shared" si="3"/>
        <v>10798</v>
      </c>
      <c r="Q34" s="2" t="s">
        <v>29</v>
      </c>
    </row>
    <row r="35" spans="1:17" ht="18" customHeight="1">
      <c r="A35" s="4">
        <f t="shared" si="4"/>
        <v>32</v>
      </c>
      <c r="B35" s="2" t="s">
        <v>217</v>
      </c>
      <c r="C35" s="2" t="s">
        <v>222</v>
      </c>
      <c r="D35" s="7" t="s">
        <v>135</v>
      </c>
      <c r="E35" s="2" t="s">
        <v>109</v>
      </c>
      <c r="F35" s="2" t="s">
        <v>223</v>
      </c>
      <c r="G35" s="2">
        <v>304</v>
      </c>
      <c r="H35" s="2">
        <v>7</v>
      </c>
      <c r="I35" s="2">
        <v>3372</v>
      </c>
      <c r="J35" s="13" t="s">
        <v>137</v>
      </c>
      <c r="K35" s="13" t="s">
        <v>137</v>
      </c>
      <c r="L35" s="13" t="s">
        <v>137</v>
      </c>
      <c r="M35" s="10">
        <v>30</v>
      </c>
      <c r="N35" s="10">
        <v>8730</v>
      </c>
      <c r="O35" s="10">
        <v>0</v>
      </c>
      <c r="P35" s="10">
        <f t="shared" si="3"/>
        <v>8730</v>
      </c>
      <c r="Q35" s="2" t="s">
        <v>63</v>
      </c>
    </row>
    <row r="36" spans="1:17" ht="18" customHeight="1">
      <c r="A36" s="4">
        <f t="shared" si="4"/>
        <v>33</v>
      </c>
      <c r="B36" s="2" t="s">
        <v>224</v>
      </c>
      <c r="C36" s="2" t="s">
        <v>225</v>
      </c>
      <c r="D36" s="7" t="s">
        <v>135</v>
      </c>
      <c r="E36" s="2" t="s">
        <v>97</v>
      </c>
      <c r="F36" s="2" t="s">
        <v>226</v>
      </c>
      <c r="G36" s="2">
        <v>179</v>
      </c>
      <c r="H36" s="2">
        <v>3</v>
      </c>
      <c r="I36" s="2">
        <v>2067</v>
      </c>
      <c r="J36" s="10">
        <f>VLOOKUP(E36,'[1]SAFE CHEM INDUSTRIES'!$C$4:$E$89,3,FALSE)</f>
        <v>3.7000000000000006</v>
      </c>
      <c r="K36" s="10">
        <v>75</v>
      </c>
      <c r="L36" s="10">
        <f t="shared" si="0"/>
        <v>358</v>
      </c>
      <c r="M36" s="10">
        <v>30</v>
      </c>
      <c r="N36" s="10">
        <f t="shared" si="1"/>
        <v>8035.9000000000015</v>
      </c>
      <c r="O36" s="10">
        <f t="shared" si="2"/>
        <v>225</v>
      </c>
      <c r="P36" s="10">
        <f t="shared" si="3"/>
        <v>8260.9000000000015</v>
      </c>
      <c r="Q36" s="7" t="s">
        <v>227</v>
      </c>
    </row>
    <row r="37" spans="1:17" ht="18" customHeight="1">
      <c r="A37" s="4">
        <f t="shared" si="4"/>
        <v>34</v>
      </c>
      <c r="B37" s="2" t="s">
        <v>224</v>
      </c>
      <c r="C37" s="2" t="s">
        <v>228</v>
      </c>
      <c r="D37" s="7" t="s">
        <v>135</v>
      </c>
      <c r="E37" s="2" t="s">
        <v>93</v>
      </c>
      <c r="F37" s="2" t="s">
        <v>229</v>
      </c>
      <c r="G37" s="2">
        <v>135</v>
      </c>
      <c r="H37" s="2">
        <v>3</v>
      </c>
      <c r="I37" s="2">
        <v>1320</v>
      </c>
      <c r="J37" s="10">
        <f>VLOOKUP(E37,'[1]SAFE CHEM INDUSTRIES'!$C$4:$E$89,3,FALSE)</f>
        <v>2.3000000000000003</v>
      </c>
      <c r="K37" s="10">
        <v>75</v>
      </c>
      <c r="L37" s="10">
        <f t="shared" si="0"/>
        <v>270</v>
      </c>
      <c r="M37" s="10">
        <v>30</v>
      </c>
      <c r="N37" s="10">
        <f t="shared" si="1"/>
        <v>3336.0000000000005</v>
      </c>
      <c r="O37" s="10">
        <f t="shared" si="2"/>
        <v>225</v>
      </c>
      <c r="P37" s="10">
        <f t="shared" si="3"/>
        <v>3561.0000000000005</v>
      </c>
      <c r="Q37" s="2" t="s">
        <v>14</v>
      </c>
    </row>
    <row r="38" spans="1:17" ht="18" customHeight="1">
      <c r="A38" s="4">
        <f t="shared" si="4"/>
        <v>35</v>
      </c>
      <c r="B38" s="2" t="s">
        <v>230</v>
      </c>
      <c r="C38" s="2" t="s">
        <v>231</v>
      </c>
      <c r="D38" s="7" t="s">
        <v>135</v>
      </c>
      <c r="E38" s="2" t="s">
        <v>98</v>
      </c>
      <c r="F38" s="2" t="s">
        <v>232</v>
      </c>
      <c r="G38" s="2">
        <v>141</v>
      </c>
      <c r="H38" s="2">
        <v>1</v>
      </c>
      <c r="I38" s="2">
        <v>1019</v>
      </c>
      <c r="J38" s="10">
        <f>VLOOKUP(E38,'[1]SAFE CHEM INDUSTRIES'!$C$4:$E$89,3,FALSE)</f>
        <v>4.1500000000000004</v>
      </c>
      <c r="K38" s="10">
        <v>75</v>
      </c>
      <c r="L38" s="10">
        <f t="shared" si="0"/>
        <v>282</v>
      </c>
      <c r="M38" s="10">
        <v>30</v>
      </c>
      <c r="N38" s="10">
        <f t="shared" si="1"/>
        <v>4540.8500000000004</v>
      </c>
      <c r="O38" s="10">
        <f t="shared" si="2"/>
        <v>75</v>
      </c>
      <c r="P38" s="10">
        <f t="shared" si="3"/>
        <v>4615.8500000000004</v>
      </c>
      <c r="Q38" s="2" t="s">
        <v>29</v>
      </c>
    </row>
    <row r="39" spans="1:17" ht="18" customHeight="1">
      <c r="A39" s="4">
        <f t="shared" si="4"/>
        <v>36</v>
      </c>
      <c r="B39" s="2" t="s">
        <v>230</v>
      </c>
      <c r="C39" s="2" t="s">
        <v>233</v>
      </c>
      <c r="D39" s="7" t="s">
        <v>135</v>
      </c>
      <c r="E39" s="2" t="s">
        <v>115</v>
      </c>
      <c r="F39" s="2" t="s">
        <v>234</v>
      </c>
      <c r="G39" s="2">
        <v>308</v>
      </c>
      <c r="H39" s="2">
        <v>24</v>
      </c>
      <c r="I39" s="2">
        <v>3850</v>
      </c>
      <c r="J39" s="13" t="s">
        <v>137</v>
      </c>
      <c r="K39" s="13" t="s">
        <v>137</v>
      </c>
      <c r="L39" s="13" t="s">
        <v>137</v>
      </c>
      <c r="M39" s="10">
        <v>30</v>
      </c>
      <c r="N39" s="10">
        <v>15030</v>
      </c>
      <c r="O39" s="10">
        <v>0</v>
      </c>
      <c r="P39" s="10">
        <f t="shared" si="3"/>
        <v>15030</v>
      </c>
      <c r="Q39" s="2" t="s">
        <v>81</v>
      </c>
    </row>
    <row r="40" spans="1:17" ht="18" customHeight="1">
      <c r="A40" s="4">
        <f t="shared" si="4"/>
        <v>37</v>
      </c>
      <c r="B40" s="2" t="s">
        <v>230</v>
      </c>
      <c r="C40" s="2" t="s">
        <v>235</v>
      </c>
      <c r="D40" s="7" t="s">
        <v>135</v>
      </c>
      <c r="E40" s="2" t="s">
        <v>106</v>
      </c>
      <c r="F40" s="2" t="s">
        <v>236</v>
      </c>
      <c r="G40" s="2">
        <v>497</v>
      </c>
      <c r="H40" s="2">
        <v>18</v>
      </c>
      <c r="I40" s="2">
        <v>5950</v>
      </c>
      <c r="J40" s="13" t="s">
        <v>137</v>
      </c>
      <c r="K40" s="13" t="s">
        <v>137</v>
      </c>
      <c r="L40" s="13" t="s">
        <v>137</v>
      </c>
      <c r="M40" s="10">
        <v>30</v>
      </c>
      <c r="N40" s="10">
        <v>9530</v>
      </c>
      <c r="O40" s="10">
        <v>0</v>
      </c>
      <c r="P40" s="10">
        <f t="shared" si="3"/>
        <v>9530</v>
      </c>
      <c r="Q40" s="2" t="s">
        <v>55</v>
      </c>
    </row>
    <row r="41" spans="1:17" ht="18" customHeight="1">
      <c r="A41" s="4">
        <f t="shared" si="4"/>
        <v>38</v>
      </c>
      <c r="B41" s="2" t="s">
        <v>237</v>
      </c>
      <c r="C41" s="2" t="s">
        <v>238</v>
      </c>
      <c r="D41" s="7" t="s">
        <v>135</v>
      </c>
      <c r="E41" s="7" t="s">
        <v>168</v>
      </c>
      <c r="F41" s="2" t="s">
        <v>239</v>
      </c>
      <c r="G41" s="2">
        <v>237</v>
      </c>
      <c r="H41" s="2">
        <v>2</v>
      </c>
      <c r="I41" s="2">
        <v>2216</v>
      </c>
      <c r="J41" s="10">
        <f>VLOOKUP(E41,'[1]SAFE CHEM INDUSTRIES'!$C$4:$E$89,3,FALSE)</f>
        <v>3.5000000000000004</v>
      </c>
      <c r="K41" s="10">
        <v>75</v>
      </c>
      <c r="L41" s="10">
        <f t="shared" si="0"/>
        <v>474</v>
      </c>
      <c r="M41" s="10">
        <v>30</v>
      </c>
      <c r="N41" s="10">
        <f t="shared" si="1"/>
        <v>8260</v>
      </c>
      <c r="O41" s="10">
        <f t="shared" si="2"/>
        <v>150</v>
      </c>
      <c r="P41" s="10">
        <f t="shared" si="3"/>
        <v>8410</v>
      </c>
      <c r="Q41" s="2" t="s">
        <v>240</v>
      </c>
    </row>
    <row r="42" spans="1:17" ht="18" customHeight="1">
      <c r="A42" s="4">
        <f t="shared" si="4"/>
        <v>39</v>
      </c>
      <c r="B42" s="2" t="s">
        <v>241</v>
      </c>
      <c r="C42" s="2" t="s">
        <v>242</v>
      </c>
      <c r="D42" s="7" t="s">
        <v>135</v>
      </c>
      <c r="E42" s="2" t="s">
        <v>94</v>
      </c>
      <c r="F42" s="2" t="s">
        <v>243</v>
      </c>
      <c r="G42" s="2">
        <v>411</v>
      </c>
      <c r="H42" s="2">
        <v>15</v>
      </c>
      <c r="I42" s="2">
        <v>4128</v>
      </c>
      <c r="J42" s="13" t="s">
        <v>137</v>
      </c>
      <c r="K42" s="13" t="s">
        <v>137</v>
      </c>
      <c r="L42" s="13" t="s">
        <v>137</v>
      </c>
      <c r="M42" s="10">
        <v>30</v>
      </c>
      <c r="N42" s="10">
        <v>11530</v>
      </c>
      <c r="O42" s="10">
        <v>0</v>
      </c>
      <c r="P42" s="10">
        <f t="shared" si="3"/>
        <v>11530</v>
      </c>
      <c r="Q42" s="2" t="s">
        <v>51</v>
      </c>
    </row>
    <row r="43" spans="1:17" ht="18" customHeight="1">
      <c r="A43" s="4">
        <f t="shared" si="4"/>
        <v>40</v>
      </c>
      <c r="B43" s="2" t="s">
        <v>241</v>
      </c>
      <c r="C43" s="2" t="s">
        <v>244</v>
      </c>
      <c r="D43" s="7" t="s">
        <v>135</v>
      </c>
      <c r="E43" s="2" t="s">
        <v>89</v>
      </c>
      <c r="F43" s="2" t="s">
        <v>245</v>
      </c>
      <c r="G43" s="2">
        <v>89</v>
      </c>
      <c r="H43" s="2">
        <v>2</v>
      </c>
      <c r="I43" s="2">
        <v>1073</v>
      </c>
      <c r="J43" s="10">
        <f>VLOOKUP(E43,'[1]SAFE CHEM INDUSTRIES'!$C$4:$E$89,3,FALSE)</f>
        <v>3.1000000000000005</v>
      </c>
      <c r="K43" s="10">
        <v>75</v>
      </c>
      <c r="L43" s="10">
        <f t="shared" si="0"/>
        <v>178</v>
      </c>
      <c r="M43" s="10">
        <v>30</v>
      </c>
      <c r="N43" s="10">
        <f t="shared" si="1"/>
        <v>3534.3000000000006</v>
      </c>
      <c r="O43" s="10">
        <f t="shared" si="2"/>
        <v>150</v>
      </c>
      <c r="P43" s="10">
        <f t="shared" si="3"/>
        <v>3684.3000000000006</v>
      </c>
      <c r="Q43" s="2" t="s">
        <v>4</v>
      </c>
    </row>
    <row r="44" spans="1:17" ht="18" customHeight="1">
      <c r="A44" s="4">
        <f t="shared" si="4"/>
        <v>41</v>
      </c>
      <c r="B44" s="2" t="s">
        <v>241</v>
      </c>
      <c r="C44" s="2" t="s">
        <v>246</v>
      </c>
      <c r="D44" s="7" t="s">
        <v>135</v>
      </c>
      <c r="E44" s="2" t="s">
        <v>94</v>
      </c>
      <c r="F44" s="2" t="s">
        <v>247</v>
      </c>
      <c r="G44" s="2">
        <v>394</v>
      </c>
      <c r="H44" s="2">
        <v>13</v>
      </c>
      <c r="I44" s="2">
        <v>3879</v>
      </c>
      <c r="J44" s="13" t="s">
        <v>137</v>
      </c>
      <c r="K44" s="13" t="s">
        <v>137</v>
      </c>
      <c r="L44" s="13" t="s">
        <v>137</v>
      </c>
      <c r="M44" s="10">
        <v>30</v>
      </c>
      <c r="N44" s="10">
        <v>10730</v>
      </c>
      <c r="O44" s="10">
        <v>0</v>
      </c>
      <c r="P44" s="10">
        <f t="shared" si="3"/>
        <v>10730</v>
      </c>
      <c r="Q44" s="2" t="s">
        <v>51</v>
      </c>
    </row>
    <row r="45" spans="1:17" ht="18" customHeight="1">
      <c r="A45" s="4">
        <f t="shared" si="4"/>
        <v>42</v>
      </c>
      <c r="B45" s="2" t="s">
        <v>248</v>
      </c>
      <c r="C45" s="2" t="s">
        <v>249</v>
      </c>
      <c r="D45" s="7" t="s">
        <v>135</v>
      </c>
      <c r="E45" s="2" t="s">
        <v>110</v>
      </c>
      <c r="F45" s="2" t="s">
        <v>250</v>
      </c>
      <c r="G45" s="2">
        <v>486</v>
      </c>
      <c r="H45" s="2">
        <v>14</v>
      </c>
      <c r="I45" s="2">
        <v>5350</v>
      </c>
      <c r="J45" s="13" t="s">
        <v>137</v>
      </c>
      <c r="K45" s="13" t="s">
        <v>137</v>
      </c>
      <c r="L45" s="13" t="s">
        <v>137</v>
      </c>
      <c r="M45" s="10">
        <v>30</v>
      </c>
      <c r="N45" s="10">
        <v>13530</v>
      </c>
      <c r="O45" s="10">
        <v>0</v>
      </c>
      <c r="P45" s="10">
        <f t="shared" si="3"/>
        <v>13530</v>
      </c>
      <c r="Q45" s="7" t="s">
        <v>251</v>
      </c>
    </row>
    <row r="46" spans="1:17" ht="18" customHeight="1">
      <c r="A46" s="4">
        <f t="shared" si="4"/>
        <v>43</v>
      </c>
      <c r="B46" s="2" t="s">
        <v>248</v>
      </c>
      <c r="C46" s="2" t="s">
        <v>252</v>
      </c>
      <c r="D46" s="7" t="s">
        <v>135</v>
      </c>
      <c r="E46" s="2" t="s">
        <v>92</v>
      </c>
      <c r="F46" s="2" t="s">
        <v>253</v>
      </c>
      <c r="G46" s="2">
        <v>428</v>
      </c>
      <c r="H46" s="2">
        <v>2</v>
      </c>
      <c r="I46" s="2">
        <v>3312</v>
      </c>
      <c r="J46" s="10">
        <f>VLOOKUP(E46,'[1]SAFE CHEM INDUSTRIES'!$C$4:$E$89,3,FALSE)</f>
        <v>3.1000000000000005</v>
      </c>
      <c r="K46" s="10">
        <v>75</v>
      </c>
      <c r="L46" s="10">
        <f t="shared" si="0"/>
        <v>856</v>
      </c>
      <c r="M46" s="10">
        <v>30</v>
      </c>
      <c r="N46" s="10">
        <f t="shared" si="1"/>
        <v>11153.200000000003</v>
      </c>
      <c r="O46" s="10">
        <f t="shared" si="2"/>
        <v>150</v>
      </c>
      <c r="P46" s="10">
        <f t="shared" si="3"/>
        <v>11303.200000000003</v>
      </c>
      <c r="Q46" s="2" t="s">
        <v>12</v>
      </c>
    </row>
    <row r="47" spans="1:17" s="17" customFormat="1" ht="18" customHeight="1">
      <c r="A47" s="35" t="s">
        <v>254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/>
      <c r="P47" s="15">
        <f>ROUND(SUM(P4:P46),0)</f>
        <v>356680</v>
      </c>
      <c r="Q47" s="16"/>
    </row>
    <row r="48" spans="1:17" s="18" customFormat="1" ht="18" customHeight="1">
      <c r="G48" s="19">
        <f>SUM(G4:G46)</f>
        <v>11013</v>
      </c>
      <c r="H48" s="19">
        <f>SUM(H4:H46)</f>
        <v>284</v>
      </c>
      <c r="I48" s="19">
        <f>SUM(I4:I46)</f>
        <v>104917</v>
      </c>
      <c r="J48" s="20"/>
      <c r="K48" s="20"/>
      <c r="L48" s="20"/>
      <c r="M48" s="20"/>
      <c r="N48" s="20"/>
      <c r="O48" s="20"/>
      <c r="P48" s="20"/>
    </row>
    <row r="49" spans="1:16" ht="28.5" customHeight="1">
      <c r="A49" s="21" t="s">
        <v>140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3"/>
    </row>
    <row r="50" spans="1:16" ht="32.25" customHeight="1">
      <c r="A50" s="21" t="s">
        <v>141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3"/>
    </row>
  </sheetData>
  <sortState ref="B4:Q45">
    <sortCondition ref="B4:B45"/>
    <sortCondition ref="C4:C45"/>
  </sortState>
  <mergeCells count="8">
    <mergeCell ref="A49:P49"/>
    <mergeCell ref="A50:P50"/>
    <mergeCell ref="A1:K1"/>
    <mergeCell ref="L1:P1"/>
    <mergeCell ref="A2:E2"/>
    <mergeCell ref="F2:K2"/>
    <mergeCell ref="L2:P2"/>
    <mergeCell ref="A47:O47"/>
  </mergeCells>
  <conditionalFormatting sqref="E48 F4:F46 E3">
    <cfRule type="duplicateValues" dxfId="0" priority="1"/>
  </conditionalFormatting>
  <pageMargins left="0.28000000000000003" right="0.23622047244094491" top="0.74803149606299213" bottom="0.74803149606299213" header="0.31496062992125984" footer="0.31496062992125984"/>
  <pageSetup paperSize="9" orientation="landscape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sqref="A1:XFD1048576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6.42578125" bestFit="1" customWidth="1"/>
    <col min="5" max="5" width="16.28515625" bestFit="1" customWidth="1"/>
    <col min="6" max="6" width="8.7109375" bestFit="1" customWidth="1"/>
    <col min="7" max="7" width="6.5703125" bestFit="1" customWidth="1"/>
    <col min="8" max="8" width="8.42578125" bestFit="1" customWidth="1"/>
    <col min="9" max="9" width="8.28515625" bestFit="1" customWidth="1"/>
    <col min="10" max="10" width="8.85546875" bestFit="1" customWidth="1"/>
    <col min="11" max="11" width="7.85546875" bestFit="1" customWidth="1"/>
    <col min="12" max="12" width="6.5703125" bestFit="1" customWidth="1"/>
    <col min="13" max="13" width="6.42578125" bestFit="1" customWidth="1"/>
    <col min="14" max="14" width="8.85546875" bestFit="1" customWidth="1"/>
    <col min="15" max="15" width="7.85546875" bestFit="1" customWidth="1"/>
    <col min="16" max="16" width="9.5703125" bestFit="1" customWidth="1"/>
    <col min="17" max="17" width="40.85546875" bestFit="1" customWidth="1"/>
  </cols>
  <sheetData>
    <row r="1" spans="1:17" ht="30">
      <c r="A1" s="8" t="s">
        <v>119</v>
      </c>
      <c r="B1" s="8" t="s">
        <v>121</v>
      </c>
      <c r="C1" s="8" t="s">
        <v>120</v>
      </c>
      <c r="D1" s="8" t="s">
        <v>125</v>
      </c>
      <c r="E1" s="8" t="s">
        <v>118</v>
      </c>
      <c r="F1" s="8" t="s">
        <v>122</v>
      </c>
      <c r="G1" s="8" t="s">
        <v>126</v>
      </c>
      <c r="H1" s="8" t="s">
        <v>127</v>
      </c>
      <c r="I1" s="8" t="s">
        <v>88</v>
      </c>
      <c r="J1" s="9" t="s">
        <v>128</v>
      </c>
      <c r="K1" s="9" t="s">
        <v>129</v>
      </c>
      <c r="L1" s="9" t="s">
        <v>130</v>
      </c>
      <c r="M1" s="9" t="s">
        <v>131</v>
      </c>
      <c r="N1" s="9" t="s">
        <v>132</v>
      </c>
      <c r="O1" s="9" t="s">
        <v>133</v>
      </c>
      <c r="P1" s="9" t="s">
        <v>134</v>
      </c>
      <c r="Q1" s="9" t="s">
        <v>123</v>
      </c>
    </row>
    <row r="2" spans="1:17">
      <c r="A2" s="4">
        <v>1</v>
      </c>
      <c r="B2" s="2" t="s">
        <v>5</v>
      </c>
      <c r="C2" s="6">
        <v>940</v>
      </c>
      <c r="D2" s="7" t="s">
        <v>135</v>
      </c>
      <c r="E2" s="2" t="s">
        <v>90</v>
      </c>
      <c r="F2" s="2" t="s">
        <v>6</v>
      </c>
      <c r="G2" s="2">
        <v>241</v>
      </c>
      <c r="H2" s="2">
        <v>2</v>
      </c>
      <c r="I2" s="2">
        <v>1760</v>
      </c>
      <c r="J2" s="10">
        <f>VLOOKUP(E2,'[1]SAFE CHEM INDUSTRIES'!$C$4:$E$93,3,FALSE)</f>
        <v>4.1500000000000004</v>
      </c>
      <c r="K2" s="10">
        <v>75</v>
      </c>
      <c r="L2" s="10">
        <f>G2*2</f>
        <v>482</v>
      </c>
      <c r="M2" s="10">
        <v>30</v>
      </c>
      <c r="N2" s="10">
        <f>I2*J2+L2+M2</f>
        <v>7816.0000000000009</v>
      </c>
      <c r="O2" s="10">
        <f>H2*K2</f>
        <v>150</v>
      </c>
      <c r="P2" s="10">
        <f>N2+O2</f>
        <v>7966.0000000000009</v>
      </c>
      <c r="Q2" s="2" t="s">
        <v>7</v>
      </c>
    </row>
    <row r="3" spans="1:17">
      <c r="A3" s="4">
        <v>2</v>
      </c>
      <c r="B3" s="2" t="s">
        <v>5</v>
      </c>
      <c r="C3" s="6">
        <v>946</v>
      </c>
      <c r="D3" s="7" t="s">
        <v>135</v>
      </c>
      <c r="E3" s="2" t="s">
        <v>93</v>
      </c>
      <c r="F3" s="2" t="s">
        <v>13</v>
      </c>
      <c r="G3" s="2">
        <v>131</v>
      </c>
      <c r="H3" s="2">
        <v>3</v>
      </c>
      <c r="I3" s="2">
        <v>1285</v>
      </c>
      <c r="J3" s="10">
        <f>VLOOKUP(E3,'[1]SAFE CHEM INDUSTRIES'!$C$4:$E$93,3,FALSE)</f>
        <v>2.3000000000000003</v>
      </c>
      <c r="K3" s="10">
        <v>75</v>
      </c>
      <c r="L3" s="10">
        <f t="shared" ref="L3:L43" si="0">G3*2</f>
        <v>262</v>
      </c>
      <c r="M3" s="10">
        <v>30</v>
      </c>
      <c r="N3" s="10">
        <f t="shared" ref="N3:N43" si="1">I3*J3+L3+M3</f>
        <v>3247.5000000000005</v>
      </c>
      <c r="O3" s="10">
        <f t="shared" ref="O3:O43" si="2">H3*K3</f>
        <v>225</v>
      </c>
      <c r="P3" s="10">
        <f t="shared" ref="P3:P43" si="3">N3+O3</f>
        <v>3472.5000000000005</v>
      </c>
      <c r="Q3" s="2" t="s">
        <v>14</v>
      </c>
    </row>
    <row r="4" spans="1:17">
      <c r="A4" s="4">
        <v>3</v>
      </c>
      <c r="B4" s="2" t="s">
        <v>0</v>
      </c>
      <c r="C4" s="6">
        <v>1001</v>
      </c>
      <c r="D4" s="7" t="s">
        <v>135</v>
      </c>
      <c r="E4" s="7" t="s">
        <v>136</v>
      </c>
      <c r="F4" s="2" t="s">
        <v>1</v>
      </c>
      <c r="G4" s="2">
        <v>164</v>
      </c>
      <c r="H4" s="2">
        <v>6</v>
      </c>
      <c r="I4" s="2">
        <v>1445</v>
      </c>
      <c r="J4" s="10">
        <f>VLOOKUP(E4,'[1]SAFE CHEM INDUSTRIES'!$C$4:$E$93,3,FALSE)</f>
        <v>4.1500000000000004</v>
      </c>
      <c r="K4" s="10">
        <v>75</v>
      </c>
      <c r="L4" s="10">
        <f t="shared" si="0"/>
        <v>328</v>
      </c>
      <c r="M4" s="10">
        <v>30</v>
      </c>
      <c r="N4" s="10">
        <f t="shared" si="1"/>
        <v>6354.7500000000009</v>
      </c>
      <c r="O4" s="10">
        <f t="shared" si="2"/>
        <v>450</v>
      </c>
      <c r="P4" s="10">
        <f t="shared" si="3"/>
        <v>6804.7500000000009</v>
      </c>
      <c r="Q4" s="2" t="s">
        <v>2</v>
      </c>
    </row>
    <row r="5" spans="1:17">
      <c r="A5" s="4">
        <v>4</v>
      </c>
      <c r="B5" s="2" t="s">
        <v>0</v>
      </c>
      <c r="C5" s="6">
        <v>1002</v>
      </c>
      <c r="D5" s="7" t="s">
        <v>135</v>
      </c>
      <c r="E5" s="2" t="s">
        <v>94</v>
      </c>
      <c r="F5" s="2" t="s">
        <v>67</v>
      </c>
      <c r="G5" s="2">
        <v>281</v>
      </c>
      <c r="H5" s="2">
        <v>5</v>
      </c>
      <c r="I5" s="2">
        <v>2641</v>
      </c>
      <c r="J5" s="10">
        <f>VLOOKUP(E5,'[1]SAFE CHEM INDUSTRIES'!$C$4:$E$93,3,FALSE)</f>
        <v>2.4000000000000004</v>
      </c>
      <c r="K5" s="10">
        <v>75</v>
      </c>
      <c r="L5" s="10">
        <f t="shared" si="0"/>
        <v>562</v>
      </c>
      <c r="M5" s="10">
        <v>30</v>
      </c>
      <c r="N5" s="10">
        <f t="shared" si="1"/>
        <v>6930.4000000000005</v>
      </c>
      <c r="O5" s="10">
        <f t="shared" si="2"/>
        <v>375</v>
      </c>
      <c r="P5" s="10">
        <f t="shared" si="3"/>
        <v>7305.4000000000005</v>
      </c>
      <c r="Q5" s="2" t="s">
        <v>51</v>
      </c>
    </row>
    <row r="6" spans="1:17">
      <c r="A6" s="4">
        <v>5</v>
      </c>
      <c r="B6" s="2" t="s">
        <v>0</v>
      </c>
      <c r="C6" s="6">
        <v>1003</v>
      </c>
      <c r="D6" s="7" t="s">
        <v>135</v>
      </c>
      <c r="E6" s="2" t="s">
        <v>91</v>
      </c>
      <c r="F6" s="2" t="s">
        <v>9</v>
      </c>
      <c r="G6" s="2">
        <v>364</v>
      </c>
      <c r="H6" s="2">
        <v>4</v>
      </c>
      <c r="I6" s="2">
        <v>3405</v>
      </c>
      <c r="J6" s="13" t="s">
        <v>137</v>
      </c>
      <c r="K6" s="13" t="s">
        <v>137</v>
      </c>
      <c r="L6" s="13" t="s">
        <v>137</v>
      </c>
      <c r="M6" s="10">
        <v>30</v>
      </c>
      <c r="N6" s="10">
        <v>9930</v>
      </c>
      <c r="O6" s="10">
        <v>0</v>
      </c>
      <c r="P6" s="10">
        <f t="shared" si="3"/>
        <v>9930</v>
      </c>
      <c r="Q6" s="2" t="s">
        <v>10</v>
      </c>
    </row>
    <row r="7" spans="1:17">
      <c r="A7" s="4">
        <v>6</v>
      </c>
      <c r="B7" s="2" t="s">
        <v>0</v>
      </c>
      <c r="C7" s="6">
        <v>1004</v>
      </c>
      <c r="D7" s="7" t="s">
        <v>135</v>
      </c>
      <c r="E7" s="2" t="s">
        <v>89</v>
      </c>
      <c r="F7" s="2" t="s">
        <v>3</v>
      </c>
      <c r="G7" s="2">
        <v>132</v>
      </c>
      <c r="H7" s="2">
        <v>2</v>
      </c>
      <c r="I7" s="2">
        <v>1051</v>
      </c>
      <c r="J7" s="10">
        <f>VLOOKUP(E7,'[1]SAFE CHEM INDUSTRIES'!$C$4:$E$93,3,FALSE)</f>
        <v>3.1000000000000005</v>
      </c>
      <c r="K7" s="10">
        <v>75</v>
      </c>
      <c r="L7" s="10">
        <f t="shared" si="0"/>
        <v>264</v>
      </c>
      <c r="M7" s="10">
        <v>30</v>
      </c>
      <c r="N7" s="10">
        <f t="shared" si="1"/>
        <v>3552.1000000000004</v>
      </c>
      <c r="O7" s="10">
        <f t="shared" si="2"/>
        <v>150</v>
      </c>
      <c r="P7" s="10">
        <f t="shared" si="3"/>
        <v>3702.1000000000004</v>
      </c>
      <c r="Q7" s="2" t="s">
        <v>4</v>
      </c>
    </row>
    <row r="8" spans="1:17">
      <c r="A8" s="4">
        <v>7</v>
      </c>
      <c r="B8" s="2" t="s">
        <v>0</v>
      </c>
      <c r="C8" s="6">
        <v>1005</v>
      </c>
      <c r="D8" s="7" t="s">
        <v>135</v>
      </c>
      <c r="E8" s="2" t="s">
        <v>92</v>
      </c>
      <c r="F8" s="2" t="s">
        <v>11</v>
      </c>
      <c r="G8" s="2">
        <v>569</v>
      </c>
      <c r="H8" s="2">
        <v>7</v>
      </c>
      <c r="I8" s="2">
        <v>4831</v>
      </c>
      <c r="J8" s="13" t="s">
        <v>137</v>
      </c>
      <c r="K8" s="13" t="s">
        <v>137</v>
      </c>
      <c r="L8" s="13" t="s">
        <v>137</v>
      </c>
      <c r="M8" s="10">
        <v>30</v>
      </c>
      <c r="N8" s="10">
        <v>23530</v>
      </c>
      <c r="O8" s="10">
        <v>0</v>
      </c>
      <c r="P8" s="10">
        <f t="shared" si="3"/>
        <v>23530</v>
      </c>
      <c r="Q8" s="2" t="s">
        <v>12</v>
      </c>
    </row>
    <row r="9" spans="1:17">
      <c r="A9" s="4">
        <v>8</v>
      </c>
      <c r="B9" s="2" t="s">
        <v>0</v>
      </c>
      <c r="C9" s="6">
        <v>1006</v>
      </c>
      <c r="D9" s="7" t="s">
        <v>135</v>
      </c>
      <c r="E9" s="2" t="s">
        <v>111</v>
      </c>
      <c r="F9" s="2" t="s">
        <v>68</v>
      </c>
      <c r="G9" s="2">
        <v>92</v>
      </c>
      <c r="H9" s="2">
        <v>6</v>
      </c>
      <c r="I9" s="2">
        <v>1220</v>
      </c>
      <c r="J9" s="10">
        <f>VLOOKUP(E9,'[1]SAFE CHEM INDUSTRIES'!$C$4:$E$93,3,FALSE)</f>
        <v>2.35</v>
      </c>
      <c r="K9" s="10">
        <v>75</v>
      </c>
      <c r="L9" s="10">
        <f t="shared" si="0"/>
        <v>184</v>
      </c>
      <c r="M9" s="10">
        <v>30</v>
      </c>
      <c r="N9" s="10">
        <f t="shared" si="1"/>
        <v>3081</v>
      </c>
      <c r="O9" s="10">
        <f t="shared" si="2"/>
        <v>450</v>
      </c>
      <c r="P9" s="10">
        <f t="shared" si="3"/>
        <v>3531</v>
      </c>
      <c r="Q9" s="2" t="s">
        <v>69</v>
      </c>
    </row>
    <row r="10" spans="1:17">
      <c r="A10" s="4">
        <v>10</v>
      </c>
      <c r="B10" s="2" t="s">
        <v>0</v>
      </c>
      <c r="C10" s="6">
        <v>1007</v>
      </c>
      <c r="D10" s="7" t="s">
        <v>135</v>
      </c>
      <c r="E10" s="2" t="s">
        <v>112</v>
      </c>
      <c r="F10" s="2" t="s">
        <v>70</v>
      </c>
      <c r="G10" s="2">
        <v>396</v>
      </c>
      <c r="H10" s="2">
        <v>5</v>
      </c>
      <c r="I10" s="2">
        <v>4200</v>
      </c>
      <c r="J10" s="13" t="s">
        <v>137</v>
      </c>
      <c r="K10" s="13" t="s">
        <v>137</v>
      </c>
      <c r="L10" s="13" t="s">
        <v>137</v>
      </c>
      <c r="M10" s="10">
        <v>30</v>
      </c>
      <c r="N10" s="10">
        <v>9030</v>
      </c>
      <c r="O10" s="10">
        <v>0</v>
      </c>
      <c r="P10" s="10">
        <f t="shared" si="3"/>
        <v>9030</v>
      </c>
      <c r="Q10" s="2" t="s">
        <v>71</v>
      </c>
    </row>
    <row r="11" spans="1:17">
      <c r="A11" s="4">
        <v>11</v>
      </c>
      <c r="B11" s="2" t="s">
        <v>0</v>
      </c>
      <c r="C11" s="6">
        <v>1008</v>
      </c>
      <c r="D11" s="7" t="s">
        <v>135</v>
      </c>
      <c r="E11" s="2" t="s">
        <v>108</v>
      </c>
      <c r="F11" s="2" t="s">
        <v>72</v>
      </c>
      <c r="G11" s="2">
        <v>252</v>
      </c>
      <c r="H11" s="2">
        <v>2</v>
      </c>
      <c r="I11" s="2">
        <v>2000</v>
      </c>
      <c r="J11" s="10">
        <f>VLOOKUP(E11,'[1]SAFE CHEM INDUSTRIES'!$C$4:$E$93,3,FALSE)</f>
        <v>3.2000000000000006</v>
      </c>
      <c r="K11" s="10">
        <v>75</v>
      </c>
      <c r="L11" s="10">
        <f t="shared" si="0"/>
        <v>504</v>
      </c>
      <c r="M11" s="10">
        <v>30</v>
      </c>
      <c r="N11" s="10">
        <f t="shared" si="1"/>
        <v>6934.0000000000009</v>
      </c>
      <c r="O11" s="10">
        <f t="shared" si="2"/>
        <v>150</v>
      </c>
      <c r="P11" s="10">
        <f t="shared" si="3"/>
        <v>7084.0000000000009</v>
      </c>
      <c r="Q11" s="2" t="s">
        <v>61</v>
      </c>
    </row>
    <row r="12" spans="1:17">
      <c r="A12" s="4">
        <v>12</v>
      </c>
      <c r="B12" s="2" t="s">
        <v>0</v>
      </c>
      <c r="C12" s="6">
        <v>1009</v>
      </c>
      <c r="D12" s="7" t="s">
        <v>135</v>
      </c>
      <c r="E12" s="2" t="s">
        <v>106</v>
      </c>
      <c r="F12" s="2" t="s">
        <v>73</v>
      </c>
      <c r="G12" s="2">
        <v>458</v>
      </c>
      <c r="H12" s="2">
        <v>13</v>
      </c>
      <c r="I12" s="2">
        <v>4073</v>
      </c>
      <c r="J12" s="13" t="s">
        <v>137</v>
      </c>
      <c r="K12" s="13" t="s">
        <v>137</v>
      </c>
      <c r="L12" s="13" t="s">
        <v>137</v>
      </c>
      <c r="M12" s="10">
        <v>30</v>
      </c>
      <c r="N12" s="10">
        <v>9530</v>
      </c>
      <c r="O12" s="10">
        <v>0</v>
      </c>
      <c r="P12" s="10">
        <f t="shared" si="3"/>
        <v>9530</v>
      </c>
      <c r="Q12" s="2" t="s">
        <v>55</v>
      </c>
    </row>
    <row r="13" spans="1:17">
      <c r="A13" s="4">
        <v>13</v>
      </c>
      <c r="B13" s="2" t="s">
        <v>0</v>
      </c>
      <c r="C13" s="6">
        <v>1010</v>
      </c>
      <c r="D13" s="7" t="s">
        <v>135</v>
      </c>
      <c r="E13" s="2" t="s">
        <v>110</v>
      </c>
      <c r="F13" s="2" t="s">
        <v>74</v>
      </c>
      <c r="G13" s="2">
        <v>382</v>
      </c>
      <c r="H13" s="2">
        <v>2</v>
      </c>
      <c r="I13" s="2">
        <v>3086</v>
      </c>
      <c r="J13" s="13" t="s">
        <v>137</v>
      </c>
      <c r="K13" s="13" t="s">
        <v>137</v>
      </c>
      <c r="L13" s="13" t="s">
        <v>137</v>
      </c>
      <c r="M13" s="10">
        <v>30</v>
      </c>
      <c r="N13" s="10">
        <v>9930</v>
      </c>
      <c r="O13" s="10">
        <v>0</v>
      </c>
      <c r="P13" s="10">
        <f t="shared" si="3"/>
        <v>9930</v>
      </c>
      <c r="Q13" s="2" t="s">
        <v>66</v>
      </c>
    </row>
    <row r="14" spans="1:17">
      <c r="A14" s="4">
        <v>14</v>
      </c>
      <c r="B14" s="2" t="s">
        <v>17</v>
      </c>
      <c r="C14" s="6">
        <v>1011</v>
      </c>
      <c r="D14" s="7" t="s">
        <v>135</v>
      </c>
      <c r="E14" s="2" t="s">
        <v>95</v>
      </c>
      <c r="F14" s="2" t="s">
        <v>18</v>
      </c>
      <c r="G14" s="2">
        <v>256</v>
      </c>
      <c r="H14" s="2"/>
      <c r="I14" s="2">
        <v>1225</v>
      </c>
      <c r="J14" s="10">
        <f>VLOOKUP(E14,'[1]SAFE CHEM INDUSTRIES'!$C$4:$E$93,3,FALSE)</f>
        <v>4.7</v>
      </c>
      <c r="K14" s="10">
        <v>75</v>
      </c>
      <c r="L14" s="10">
        <f t="shared" si="0"/>
        <v>512</v>
      </c>
      <c r="M14" s="10">
        <v>30</v>
      </c>
      <c r="N14" s="10">
        <f t="shared" si="1"/>
        <v>6299.5</v>
      </c>
      <c r="O14" s="10">
        <f t="shared" si="2"/>
        <v>0</v>
      </c>
      <c r="P14" s="10">
        <f t="shared" si="3"/>
        <v>6299.5</v>
      </c>
      <c r="Q14" s="2" t="s">
        <v>19</v>
      </c>
    </row>
    <row r="15" spans="1:17">
      <c r="A15" s="4">
        <v>15</v>
      </c>
      <c r="B15" s="2" t="s">
        <v>8</v>
      </c>
      <c r="C15" s="6">
        <v>1012</v>
      </c>
      <c r="D15" s="7" t="s">
        <v>135</v>
      </c>
      <c r="E15" s="2" t="s">
        <v>94</v>
      </c>
      <c r="F15" s="2" t="s">
        <v>15</v>
      </c>
      <c r="G15" s="2">
        <v>52</v>
      </c>
      <c r="H15" s="2">
        <v>4</v>
      </c>
      <c r="I15" s="2">
        <v>1136</v>
      </c>
      <c r="J15" s="10">
        <f>VLOOKUP(E15,'[1]SAFE CHEM INDUSTRIES'!$C$4:$E$93,3,FALSE)</f>
        <v>2.4000000000000004</v>
      </c>
      <c r="K15" s="10">
        <v>75</v>
      </c>
      <c r="L15" s="10">
        <f t="shared" si="0"/>
        <v>104</v>
      </c>
      <c r="M15" s="10">
        <v>30</v>
      </c>
      <c r="N15" s="10">
        <f t="shared" si="1"/>
        <v>2860.4000000000005</v>
      </c>
      <c r="O15" s="10">
        <f t="shared" si="2"/>
        <v>300</v>
      </c>
      <c r="P15" s="10">
        <f t="shared" si="3"/>
        <v>3160.4000000000005</v>
      </c>
      <c r="Q15" s="2" t="s">
        <v>16</v>
      </c>
    </row>
    <row r="16" spans="1:17">
      <c r="A16" s="4">
        <v>16</v>
      </c>
      <c r="B16" s="2" t="s">
        <v>20</v>
      </c>
      <c r="C16" s="6">
        <v>1013</v>
      </c>
      <c r="D16" s="7" t="s">
        <v>135</v>
      </c>
      <c r="E16" s="2" t="s">
        <v>113</v>
      </c>
      <c r="F16" s="2" t="s">
        <v>75</v>
      </c>
      <c r="G16" s="2">
        <v>84</v>
      </c>
      <c r="H16" s="2">
        <v>2</v>
      </c>
      <c r="I16" s="2">
        <v>1257</v>
      </c>
      <c r="J16" s="10">
        <f>VLOOKUP(E16,'[1]SAFE CHEM INDUSTRIES'!$C$4:$E$93,3,FALSE)</f>
        <v>2.5</v>
      </c>
      <c r="K16" s="10">
        <v>75</v>
      </c>
      <c r="L16" s="10">
        <f t="shared" si="0"/>
        <v>168</v>
      </c>
      <c r="M16" s="10">
        <v>30</v>
      </c>
      <c r="N16" s="10">
        <f t="shared" si="1"/>
        <v>3340.5</v>
      </c>
      <c r="O16" s="10">
        <f t="shared" si="2"/>
        <v>150</v>
      </c>
      <c r="P16" s="10">
        <f t="shared" si="3"/>
        <v>3490.5</v>
      </c>
      <c r="Q16" s="2" t="s">
        <v>76</v>
      </c>
    </row>
    <row r="17" spans="1:17">
      <c r="A17" s="4">
        <v>17</v>
      </c>
      <c r="B17" s="2" t="s">
        <v>20</v>
      </c>
      <c r="C17" s="6">
        <v>1014</v>
      </c>
      <c r="D17" s="7" t="s">
        <v>135</v>
      </c>
      <c r="E17" s="2" t="s">
        <v>114</v>
      </c>
      <c r="F17" s="2" t="s">
        <v>77</v>
      </c>
      <c r="G17" s="2">
        <v>276</v>
      </c>
      <c r="H17" s="2">
        <v>1</v>
      </c>
      <c r="I17" s="2">
        <v>2518</v>
      </c>
      <c r="J17" s="10">
        <f>VLOOKUP(E17,'[1]SAFE CHEM INDUSTRIES'!$C$4:$E$93,3,FALSE)</f>
        <v>3.1</v>
      </c>
      <c r="K17" s="10">
        <v>75</v>
      </c>
      <c r="L17" s="10">
        <f t="shared" si="0"/>
        <v>552</v>
      </c>
      <c r="M17" s="10">
        <v>30</v>
      </c>
      <c r="N17" s="10">
        <f t="shared" si="1"/>
        <v>8387.7999999999993</v>
      </c>
      <c r="O17" s="10">
        <f t="shared" si="2"/>
        <v>75</v>
      </c>
      <c r="P17" s="10">
        <f t="shared" si="3"/>
        <v>8462.7999999999993</v>
      </c>
      <c r="Q17" s="2" t="s">
        <v>78</v>
      </c>
    </row>
    <row r="18" spans="1:17">
      <c r="A18" s="4">
        <v>18</v>
      </c>
      <c r="B18" s="2" t="s">
        <v>79</v>
      </c>
      <c r="C18" s="6">
        <v>1015</v>
      </c>
      <c r="D18" s="7" t="s">
        <v>135</v>
      </c>
      <c r="E18" s="2" t="s">
        <v>109</v>
      </c>
      <c r="F18" s="2" t="s">
        <v>86</v>
      </c>
      <c r="G18" s="2">
        <v>125</v>
      </c>
      <c r="H18" s="2">
        <v>4</v>
      </c>
      <c r="I18" s="2">
        <v>1230</v>
      </c>
      <c r="J18" s="10">
        <f>VLOOKUP(E18,'[1]SAFE CHEM INDUSTRIES'!$C$4:$E$93,3,FALSE)</f>
        <v>2.4000000000000004</v>
      </c>
      <c r="K18" s="10">
        <v>75</v>
      </c>
      <c r="L18" s="10">
        <f t="shared" si="0"/>
        <v>250</v>
      </c>
      <c r="M18" s="10">
        <v>30</v>
      </c>
      <c r="N18" s="10">
        <f t="shared" si="1"/>
        <v>3232.0000000000005</v>
      </c>
      <c r="O18" s="10">
        <f t="shared" si="2"/>
        <v>300</v>
      </c>
      <c r="P18" s="10">
        <f t="shared" si="3"/>
        <v>3532.0000000000005</v>
      </c>
      <c r="Q18" s="2" t="s">
        <v>63</v>
      </c>
    </row>
    <row r="19" spans="1:17">
      <c r="A19" s="4">
        <v>19</v>
      </c>
      <c r="B19" s="2" t="s">
        <v>79</v>
      </c>
      <c r="C19" s="6">
        <v>1016</v>
      </c>
      <c r="D19" s="7" t="s">
        <v>135</v>
      </c>
      <c r="E19" s="2" t="s">
        <v>115</v>
      </c>
      <c r="F19" s="2" t="s">
        <v>80</v>
      </c>
      <c r="G19" s="2">
        <v>277</v>
      </c>
      <c r="H19" s="2">
        <v>7</v>
      </c>
      <c r="I19" s="2">
        <v>3200</v>
      </c>
      <c r="J19" s="13" t="s">
        <v>137</v>
      </c>
      <c r="K19" s="13" t="s">
        <v>137</v>
      </c>
      <c r="L19" s="13" t="s">
        <v>137</v>
      </c>
      <c r="M19" s="10">
        <v>30</v>
      </c>
      <c r="N19" s="10">
        <v>11500</v>
      </c>
      <c r="O19" s="10">
        <v>0</v>
      </c>
      <c r="P19" s="10">
        <f t="shared" si="3"/>
        <v>11500</v>
      </c>
      <c r="Q19" s="2" t="s">
        <v>81</v>
      </c>
    </row>
    <row r="20" spans="1:17">
      <c r="A20" s="4">
        <v>20</v>
      </c>
      <c r="B20" s="2" t="s">
        <v>21</v>
      </c>
      <c r="C20" s="6">
        <v>1015</v>
      </c>
      <c r="D20" s="7" t="s">
        <v>135</v>
      </c>
      <c r="E20" s="2" t="s">
        <v>96</v>
      </c>
      <c r="F20" s="2" t="s">
        <v>22</v>
      </c>
      <c r="G20" s="2">
        <v>163</v>
      </c>
      <c r="H20" s="2"/>
      <c r="I20" s="2">
        <v>1384</v>
      </c>
      <c r="J20" s="10">
        <f>VLOOKUP(E20,'[1]SAFE CHEM INDUSTRIES'!$C$4:$E$93,3,FALSE)</f>
        <v>3.9000000000000004</v>
      </c>
      <c r="K20" s="10">
        <v>75</v>
      </c>
      <c r="L20" s="10">
        <f t="shared" si="0"/>
        <v>326</v>
      </c>
      <c r="M20" s="10">
        <v>30</v>
      </c>
      <c r="N20" s="10">
        <f t="shared" si="1"/>
        <v>5753.6</v>
      </c>
      <c r="O20" s="10">
        <f t="shared" si="2"/>
        <v>0</v>
      </c>
      <c r="P20" s="10">
        <f t="shared" si="3"/>
        <v>5753.6</v>
      </c>
      <c r="Q20" s="2" t="s">
        <v>23</v>
      </c>
    </row>
    <row r="21" spans="1:17">
      <c r="A21" s="4">
        <v>22</v>
      </c>
      <c r="B21" s="2" t="s">
        <v>21</v>
      </c>
      <c r="C21" s="6">
        <v>1018</v>
      </c>
      <c r="D21" s="7" t="s">
        <v>135</v>
      </c>
      <c r="E21" s="2" t="s">
        <v>97</v>
      </c>
      <c r="F21" s="2" t="s">
        <v>25</v>
      </c>
      <c r="G21" s="2">
        <v>327</v>
      </c>
      <c r="H21" s="2">
        <v>3</v>
      </c>
      <c r="I21" s="2">
        <v>2745</v>
      </c>
      <c r="J21" s="10">
        <f>VLOOKUP(E21,'[1]SAFE CHEM INDUSTRIES'!$C$4:$E$93,3,FALSE)</f>
        <v>3.7000000000000006</v>
      </c>
      <c r="K21" s="10">
        <v>75</v>
      </c>
      <c r="L21" s="10">
        <f t="shared" si="0"/>
        <v>654</v>
      </c>
      <c r="M21" s="10">
        <v>30</v>
      </c>
      <c r="N21" s="10">
        <f t="shared" si="1"/>
        <v>10840.500000000002</v>
      </c>
      <c r="O21" s="10">
        <f t="shared" si="2"/>
        <v>225</v>
      </c>
      <c r="P21" s="10">
        <f t="shared" si="3"/>
        <v>11065.500000000002</v>
      </c>
      <c r="Q21" s="2" t="s">
        <v>26</v>
      </c>
    </row>
    <row r="22" spans="1:17">
      <c r="A22" s="4">
        <v>23</v>
      </c>
      <c r="B22" s="2" t="s">
        <v>24</v>
      </c>
      <c r="C22" s="6">
        <v>1019</v>
      </c>
      <c r="D22" s="7" t="s">
        <v>135</v>
      </c>
      <c r="E22" s="2" t="s">
        <v>116</v>
      </c>
      <c r="F22" s="2" t="s">
        <v>82</v>
      </c>
      <c r="G22" s="2">
        <v>63</v>
      </c>
      <c r="H22" s="2">
        <v>8</v>
      </c>
      <c r="I22" s="2">
        <v>1045</v>
      </c>
      <c r="J22" s="10">
        <f>VLOOKUP(E22,'[1]SAFE CHEM INDUSTRIES'!$C$4:$E$93,3,FALSE)</f>
        <v>2</v>
      </c>
      <c r="K22" s="10">
        <v>75</v>
      </c>
      <c r="L22" s="10">
        <f t="shared" si="0"/>
        <v>126</v>
      </c>
      <c r="M22" s="10">
        <v>30</v>
      </c>
      <c r="N22" s="10">
        <f t="shared" si="1"/>
        <v>2246</v>
      </c>
      <c r="O22" s="10">
        <f t="shared" si="2"/>
        <v>600</v>
      </c>
      <c r="P22" s="10">
        <f t="shared" si="3"/>
        <v>2846</v>
      </c>
      <c r="Q22" s="2" t="s">
        <v>83</v>
      </c>
    </row>
    <row r="23" spans="1:17">
      <c r="A23" s="4">
        <v>24</v>
      </c>
      <c r="B23" s="2" t="s">
        <v>24</v>
      </c>
      <c r="C23" s="6">
        <v>1020</v>
      </c>
      <c r="D23" s="7" t="s">
        <v>135</v>
      </c>
      <c r="E23" s="2" t="s">
        <v>99</v>
      </c>
      <c r="F23" s="2" t="s">
        <v>30</v>
      </c>
      <c r="G23" s="2">
        <v>111</v>
      </c>
      <c r="H23" s="2">
        <v>4</v>
      </c>
      <c r="I23" s="2">
        <v>1045</v>
      </c>
      <c r="J23" s="10">
        <f>VLOOKUP(E23,'[1]SAFE CHEM INDUSTRIES'!$C$4:$E$93,3,FALSE)</f>
        <v>4.3</v>
      </c>
      <c r="K23" s="10">
        <v>75</v>
      </c>
      <c r="L23" s="10">
        <f t="shared" si="0"/>
        <v>222</v>
      </c>
      <c r="M23" s="10">
        <v>30</v>
      </c>
      <c r="N23" s="10">
        <f t="shared" si="1"/>
        <v>4745.5</v>
      </c>
      <c r="O23" s="10">
        <f t="shared" si="2"/>
        <v>300</v>
      </c>
      <c r="P23" s="10">
        <f t="shared" si="3"/>
        <v>5045.5</v>
      </c>
      <c r="Q23" s="2" t="s">
        <v>31</v>
      </c>
    </row>
    <row r="24" spans="1:17">
      <c r="A24" s="4">
        <v>25</v>
      </c>
      <c r="B24" s="2" t="s">
        <v>24</v>
      </c>
      <c r="C24" s="6">
        <v>1021</v>
      </c>
      <c r="D24" s="7" t="s">
        <v>135</v>
      </c>
      <c r="E24" s="2" t="s">
        <v>101</v>
      </c>
      <c r="F24" s="2" t="s">
        <v>34</v>
      </c>
      <c r="G24" s="2">
        <v>143</v>
      </c>
      <c r="H24" s="2">
        <v>5</v>
      </c>
      <c r="I24" s="2">
        <v>1030</v>
      </c>
      <c r="J24" s="10">
        <f>VLOOKUP(E24,'[1]SAFE CHEM INDUSTRIES'!$C$4:$E$93,3,FALSE)</f>
        <v>4.3</v>
      </c>
      <c r="K24" s="10">
        <v>75</v>
      </c>
      <c r="L24" s="10">
        <f t="shared" si="0"/>
        <v>286</v>
      </c>
      <c r="M24" s="10">
        <v>30</v>
      </c>
      <c r="N24" s="10">
        <f t="shared" si="1"/>
        <v>4745</v>
      </c>
      <c r="O24" s="10">
        <f t="shared" si="2"/>
        <v>375</v>
      </c>
      <c r="P24" s="10">
        <f t="shared" si="3"/>
        <v>5120</v>
      </c>
      <c r="Q24" s="2" t="s">
        <v>35</v>
      </c>
    </row>
    <row r="25" spans="1:17">
      <c r="A25" s="4">
        <v>26</v>
      </c>
      <c r="B25" s="2" t="s">
        <v>27</v>
      </c>
      <c r="C25" s="6">
        <v>1022</v>
      </c>
      <c r="D25" s="7" t="s">
        <v>135</v>
      </c>
      <c r="E25" s="2" t="s">
        <v>98</v>
      </c>
      <c r="F25" s="2" t="s">
        <v>28</v>
      </c>
      <c r="G25" s="2">
        <v>128</v>
      </c>
      <c r="H25" s="2"/>
      <c r="I25" s="2">
        <v>1170</v>
      </c>
      <c r="J25" s="10">
        <f>VLOOKUP(E25,'[1]SAFE CHEM INDUSTRIES'!$C$4:$E$93,3,FALSE)</f>
        <v>4.1500000000000004</v>
      </c>
      <c r="K25" s="10">
        <v>75</v>
      </c>
      <c r="L25" s="10">
        <f t="shared" si="0"/>
        <v>256</v>
      </c>
      <c r="M25" s="10">
        <v>30</v>
      </c>
      <c r="N25" s="10">
        <f t="shared" si="1"/>
        <v>5141.5</v>
      </c>
      <c r="O25" s="10">
        <f t="shared" si="2"/>
        <v>0</v>
      </c>
      <c r="P25" s="10">
        <f t="shared" si="3"/>
        <v>5141.5</v>
      </c>
      <c r="Q25" s="2" t="s">
        <v>29</v>
      </c>
    </row>
    <row r="26" spans="1:17">
      <c r="A26" s="4">
        <v>27</v>
      </c>
      <c r="B26" s="2" t="s">
        <v>27</v>
      </c>
      <c r="C26" s="6">
        <v>1023</v>
      </c>
      <c r="D26" s="7" t="s">
        <v>135</v>
      </c>
      <c r="E26" s="2" t="s">
        <v>117</v>
      </c>
      <c r="F26" s="2" t="s">
        <v>84</v>
      </c>
      <c r="G26" s="2">
        <v>357</v>
      </c>
      <c r="H26" s="2">
        <v>7</v>
      </c>
      <c r="I26" s="2">
        <v>2520</v>
      </c>
      <c r="J26" s="10">
        <f>VLOOKUP(E26,'[1]SAFE CHEM INDUSTRIES'!$C$4:$E$93,3,FALSE)</f>
        <v>4.45</v>
      </c>
      <c r="K26" s="10">
        <v>75</v>
      </c>
      <c r="L26" s="10">
        <f t="shared" si="0"/>
        <v>714</v>
      </c>
      <c r="M26" s="10">
        <v>30</v>
      </c>
      <c r="N26" s="10">
        <f t="shared" si="1"/>
        <v>11958</v>
      </c>
      <c r="O26" s="10">
        <f t="shared" si="2"/>
        <v>525</v>
      </c>
      <c r="P26" s="10">
        <f t="shared" si="3"/>
        <v>12483</v>
      </c>
      <c r="Q26" s="2" t="s">
        <v>85</v>
      </c>
    </row>
    <row r="27" spans="1:17">
      <c r="A27" s="4">
        <v>28</v>
      </c>
      <c r="B27" s="2" t="s">
        <v>27</v>
      </c>
      <c r="C27" s="6">
        <v>1024</v>
      </c>
      <c r="D27" s="7" t="s">
        <v>135</v>
      </c>
      <c r="E27" s="2" t="s">
        <v>100</v>
      </c>
      <c r="F27" s="2" t="s">
        <v>32</v>
      </c>
      <c r="G27" s="2">
        <v>101</v>
      </c>
      <c r="H27" s="2">
        <v>3</v>
      </c>
      <c r="I27" s="2">
        <v>1513</v>
      </c>
      <c r="J27" s="10">
        <f>VLOOKUP(E27,'[1]SAFE CHEM INDUSTRIES'!$C$4:$E$93,3,FALSE)</f>
        <v>3.9000000000000004</v>
      </c>
      <c r="K27" s="10">
        <v>75</v>
      </c>
      <c r="L27" s="10">
        <f t="shared" si="0"/>
        <v>202</v>
      </c>
      <c r="M27" s="10">
        <v>30</v>
      </c>
      <c r="N27" s="10">
        <f t="shared" si="1"/>
        <v>6132.7000000000007</v>
      </c>
      <c r="O27" s="10">
        <f t="shared" si="2"/>
        <v>225</v>
      </c>
      <c r="P27" s="10">
        <f t="shared" si="3"/>
        <v>6357.7000000000007</v>
      </c>
      <c r="Q27" s="2" t="s">
        <v>33</v>
      </c>
    </row>
    <row r="28" spans="1:17">
      <c r="A28" s="4">
        <v>30</v>
      </c>
      <c r="B28" s="2" t="s">
        <v>36</v>
      </c>
      <c r="C28" s="6">
        <v>976</v>
      </c>
      <c r="D28" s="7" t="s">
        <v>135</v>
      </c>
      <c r="E28" s="2" t="s">
        <v>102</v>
      </c>
      <c r="F28" s="2" t="s">
        <v>37</v>
      </c>
      <c r="G28" s="2">
        <v>757</v>
      </c>
      <c r="H28" s="2">
        <v>6</v>
      </c>
      <c r="I28" s="2">
        <v>5320</v>
      </c>
      <c r="J28" s="13" t="s">
        <v>137</v>
      </c>
      <c r="K28" s="13" t="s">
        <v>137</v>
      </c>
      <c r="L28" s="13" t="s">
        <v>137</v>
      </c>
      <c r="M28" s="10">
        <v>30</v>
      </c>
      <c r="N28" s="10">
        <v>32530</v>
      </c>
      <c r="O28" s="10">
        <v>0</v>
      </c>
      <c r="P28" s="10">
        <f t="shared" si="3"/>
        <v>32530</v>
      </c>
      <c r="Q28" s="2" t="s">
        <v>38</v>
      </c>
    </row>
    <row r="29" spans="1:17">
      <c r="A29" s="4">
        <v>31</v>
      </c>
      <c r="B29" s="2" t="s">
        <v>36</v>
      </c>
      <c r="C29" s="6">
        <v>977</v>
      </c>
      <c r="D29" s="7" t="s">
        <v>135</v>
      </c>
      <c r="E29" s="2" t="s">
        <v>94</v>
      </c>
      <c r="F29" s="2" t="s">
        <v>50</v>
      </c>
      <c r="G29" s="2">
        <v>133</v>
      </c>
      <c r="H29" s="2">
        <v>15</v>
      </c>
      <c r="I29" s="2">
        <v>2040</v>
      </c>
      <c r="J29" s="10">
        <f>VLOOKUP(E29,'[1]SAFE CHEM INDUSTRIES'!$C$4:$E$93,3,FALSE)</f>
        <v>2.4000000000000004</v>
      </c>
      <c r="K29" s="10">
        <v>75</v>
      </c>
      <c r="L29" s="10">
        <f t="shared" si="0"/>
        <v>266</v>
      </c>
      <c r="M29" s="10">
        <v>30</v>
      </c>
      <c r="N29" s="10">
        <f t="shared" si="1"/>
        <v>5192.0000000000009</v>
      </c>
      <c r="O29" s="10">
        <f t="shared" si="2"/>
        <v>1125</v>
      </c>
      <c r="P29" s="10">
        <f t="shared" si="3"/>
        <v>6317.0000000000009</v>
      </c>
      <c r="Q29" s="2" t="s">
        <v>51</v>
      </c>
    </row>
    <row r="30" spans="1:17">
      <c r="A30" s="4">
        <v>32</v>
      </c>
      <c r="B30" s="2" t="s">
        <v>36</v>
      </c>
      <c r="C30" s="6">
        <v>978</v>
      </c>
      <c r="D30" s="7" t="s">
        <v>135</v>
      </c>
      <c r="E30" s="2" t="s">
        <v>94</v>
      </c>
      <c r="F30" s="2" t="s">
        <v>41</v>
      </c>
      <c r="G30" s="2">
        <v>106</v>
      </c>
      <c r="H30" s="2">
        <v>7</v>
      </c>
      <c r="I30" s="2">
        <v>1045</v>
      </c>
      <c r="J30" s="10">
        <f>VLOOKUP(E30,'[1]SAFE CHEM INDUSTRIES'!$C$4:$E$93,3,FALSE)</f>
        <v>2.4000000000000004</v>
      </c>
      <c r="K30" s="10">
        <v>75</v>
      </c>
      <c r="L30" s="10">
        <f t="shared" si="0"/>
        <v>212</v>
      </c>
      <c r="M30" s="10">
        <v>30</v>
      </c>
      <c r="N30" s="10">
        <f t="shared" si="1"/>
        <v>2750.0000000000005</v>
      </c>
      <c r="O30" s="10">
        <f t="shared" si="2"/>
        <v>525</v>
      </c>
      <c r="P30" s="10">
        <f t="shared" si="3"/>
        <v>3275.0000000000005</v>
      </c>
      <c r="Q30" s="2" t="s">
        <v>16</v>
      </c>
    </row>
    <row r="31" spans="1:17">
      <c r="A31" s="4">
        <v>33</v>
      </c>
      <c r="B31" s="2" t="s">
        <v>36</v>
      </c>
      <c r="C31" s="6">
        <v>1025</v>
      </c>
      <c r="D31" s="7" t="s">
        <v>135</v>
      </c>
      <c r="E31" s="2" t="s">
        <v>103</v>
      </c>
      <c r="F31" s="2" t="s">
        <v>39</v>
      </c>
      <c r="G31" s="2">
        <v>257</v>
      </c>
      <c r="H31" s="2">
        <v>11</v>
      </c>
      <c r="I31" s="2">
        <v>2727</v>
      </c>
      <c r="J31" s="10">
        <f>VLOOKUP(E31,'[1]SAFE CHEM INDUSTRIES'!$C$4:$E$93,3,FALSE)</f>
        <v>2.6</v>
      </c>
      <c r="K31" s="10">
        <v>75</v>
      </c>
      <c r="L31" s="10">
        <f t="shared" si="0"/>
        <v>514</v>
      </c>
      <c r="M31" s="10">
        <v>30</v>
      </c>
      <c r="N31" s="10">
        <f t="shared" si="1"/>
        <v>7634.2</v>
      </c>
      <c r="O31" s="10">
        <f t="shared" si="2"/>
        <v>825</v>
      </c>
      <c r="P31" s="10">
        <f t="shared" si="3"/>
        <v>8459.2000000000007</v>
      </c>
      <c r="Q31" s="2" t="s">
        <v>40</v>
      </c>
    </row>
    <row r="32" spans="1:17">
      <c r="A32" s="4">
        <v>34</v>
      </c>
      <c r="B32" s="2" t="s">
        <v>42</v>
      </c>
      <c r="C32" s="6">
        <v>979</v>
      </c>
      <c r="D32" s="7" t="s">
        <v>135</v>
      </c>
      <c r="E32" s="2" t="s">
        <v>104</v>
      </c>
      <c r="F32" s="2" t="s">
        <v>43</v>
      </c>
      <c r="G32" s="2">
        <v>55</v>
      </c>
      <c r="H32" s="2">
        <v>9</v>
      </c>
      <c r="I32" s="2">
        <v>1032</v>
      </c>
      <c r="J32" s="10">
        <f>VLOOKUP(E32,'[1]SAFE CHEM INDUSTRIES'!$C$4:$E$93,3,FALSE)</f>
        <v>4.1500000000000004</v>
      </c>
      <c r="K32" s="10">
        <v>75</v>
      </c>
      <c r="L32" s="10">
        <f t="shared" si="0"/>
        <v>110</v>
      </c>
      <c r="M32" s="10">
        <v>30</v>
      </c>
      <c r="N32" s="10">
        <f t="shared" si="1"/>
        <v>4422.8</v>
      </c>
      <c r="O32" s="10">
        <f t="shared" si="2"/>
        <v>675</v>
      </c>
      <c r="P32" s="10">
        <f t="shared" si="3"/>
        <v>5097.8</v>
      </c>
      <c r="Q32" s="2" t="s">
        <v>44</v>
      </c>
    </row>
    <row r="33" spans="1:17">
      <c r="A33" s="4">
        <v>35</v>
      </c>
      <c r="B33" s="2" t="s">
        <v>42</v>
      </c>
      <c r="C33" s="6">
        <v>980</v>
      </c>
      <c r="D33" s="7" t="s">
        <v>135</v>
      </c>
      <c r="E33" s="2" t="s">
        <v>105</v>
      </c>
      <c r="F33" s="2" t="s">
        <v>52</v>
      </c>
      <c r="G33" s="2">
        <v>322</v>
      </c>
      <c r="H33" s="2">
        <v>16</v>
      </c>
      <c r="I33" s="2">
        <v>3465</v>
      </c>
      <c r="J33" s="13" t="s">
        <v>137</v>
      </c>
      <c r="K33" s="13" t="s">
        <v>137</v>
      </c>
      <c r="L33" s="13" t="s">
        <v>137</v>
      </c>
      <c r="M33" s="10">
        <v>30</v>
      </c>
      <c r="N33" s="10">
        <v>12030</v>
      </c>
      <c r="O33" s="10">
        <v>0</v>
      </c>
      <c r="P33" s="10">
        <f t="shared" si="3"/>
        <v>12030</v>
      </c>
      <c r="Q33" s="2" t="s">
        <v>53</v>
      </c>
    </row>
    <row r="34" spans="1:17">
      <c r="A34" s="4">
        <v>36</v>
      </c>
      <c r="B34" s="2" t="s">
        <v>42</v>
      </c>
      <c r="C34" s="6">
        <v>981</v>
      </c>
      <c r="D34" s="7" t="s">
        <v>135</v>
      </c>
      <c r="E34" s="2" t="s">
        <v>106</v>
      </c>
      <c r="F34" s="2" t="s">
        <v>54</v>
      </c>
      <c r="G34" s="2">
        <v>481</v>
      </c>
      <c r="H34" s="2">
        <v>11</v>
      </c>
      <c r="I34" s="2">
        <v>5612</v>
      </c>
      <c r="J34" s="13" t="s">
        <v>137</v>
      </c>
      <c r="K34" s="13" t="s">
        <v>137</v>
      </c>
      <c r="L34" s="13" t="s">
        <v>137</v>
      </c>
      <c r="M34" s="10">
        <v>30</v>
      </c>
      <c r="N34" s="10">
        <v>9530</v>
      </c>
      <c r="O34" s="10">
        <v>0</v>
      </c>
      <c r="P34" s="10">
        <f t="shared" si="3"/>
        <v>9530</v>
      </c>
      <c r="Q34" s="2" t="s">
        <v>55</v>
      </c>
    </row>
    <row r="35" spans="1:17">
      <c r="A35" s="4">
        <v>37</v>
      </c>
      <c r="B35" s="2" t="s">
        <v>42</v>
      </c>
      <c r="C35" s="6">
        <v>982</v>
      </c>
      <c r="D35" s="7" t="s">
        <v>135</v>
      </c>
      <c r="E35" s="7" t="s">
        <v>136</v>
      </c>
      <c r="F35" s="2" t="s">
        <v>46</v>
      </c>
      <c r="G35" s="2">
        <v>111</v>
      </c>
      <c r="H35" s="2">
        <v>5</v>
      </c>
      <c r="I35" s="2">
        <v>1236</v>
      </c>
      <c r="J35" s="10">
        <f>VLOOKUP(E35,'[1]SAFE CHEM INDUSTRIES'!$C$4:$E$93,3,FALSE)</f>
        <v>4.1500000000000004</v>
      </c>
      <c r="K35" s="10">
        <v>75</v>
      </c>
      <c r="L35" s="10">
        <f t="shared" si="0"/>
        <v>222</v>
      </c>
      <c r="M35" s="10">
        <v>30</v>
      </c>
      <c r="N35" s="10">
        <f t="shared" si="1"/>
        <v>5381.4000000000005</v>
      </c>
      <c r="O35" s="10">
        <f t="shared" si="2"/>
        <v>375</v>
      </c>
      <c r="P35" s="10">
        <f t="shared" si="3"/>
        <v>5756.4000000000005</v>
      </c>
      <c r="Q35" s="2" t="s">
        <v>2</v>
      </c>
    </row>
    <row r="36" spans="1:17">
      <c r="A36" s="4">
        <v>38</v>
      </c>
      <c r="B36" s="2" t="s">
        <v>45</v>
      </c>
      <c r="C36" s="6">
        <v>983</v>
      </c>
      <c r="D36" s="7" t="s">
        <v>135</v>
      </c>
      <c r="E36" s="2" t="s">
        <v>97</v>
      </c>
      <c r="F36" s="2" t="s">
        <v>48</v>
      </c>
      <c r="G36" s="2">
        <v>215</v>
      </c>
      <c r="H36" s="2">
        <v>52</v>
      </c>
      <c r="I36" s="2">
        <v>1468</v>
      </c>
      <c r="J36" s="10">
        <f>VLOOKUP(E36,'[1]SAFE CHEM INDUSTRIES'!$C$4:$E$93,3,FALSE)</f>
        <v>3.7000000000000006</v>
      </c>
      <c r="K36" s="10">
        <v>75</v>
      </c>
      <c r="L36" s="10">
        <f t="shared" si="0"/>
        <v>430</v>
      </c>
      <c r="M36" s="10">
        <v>30</v>
      </c>
      <c r="N36" s="10">
        <f t="shared" si="1"/>
        <v>5891.6000000000013</v>
      </c>
      <c r="O36" s="10">
        <f t="shared" si="2"/>
        <v>3900</v>
      </c>
      <c r="P36" s="10">
        <f t="shared" si="3"/>
        <v>9791.6000000000022</v>
      </c>
      <c r="Q36" s="2" t="s">
        <v>26</v>
      </c>
    </row>
    <row r="37" spans="1:17">
      <c r="A37" s="4">
        <v>39</v>
      </c>
      <c r="B37" s="2" t="s">
        <v>45</v>
      </c>
      <c r="C37" s="6">
        <v>984</v>
      </c>
      <c r="D37" s="7" t="s">
        <v>135</v>
      </c>
      <c r="E37" s="2" t="s">
        <v>103</v>
      </c>
      <c r="F37" s="2" t="s">
        <v>47</v>
      </c>
      <c r="G37" s="2">
        <v>46</v>
      </c>
      <c r="H37" s="2">
        <v>8</v>
      </c>
      <c r="I37" s="2">
        <v>768</v>
      </c>
      <c r="J37" s="10">
        <f>VLOOKUP(E37,'[1]SAFE CHEM INDUSTRIES'!$C$4:$E$93,3,FALSE)</f>
        <v>2.6</v>
      </c>
      <c r="K37" s="10">
        <v>75</v>
      </c>
      <c r="L37" s="10">
        <f t="shared" si="0"/>
        <v>92</v>
      </c>
      <c r="M37" s="10">
        <v>30</v>
      </c>
      <c r="N37" s="10">
        <f t="shared" si="1"/>
        <v>2118.8000000000002</v>
      </c>
      <c r="O37" s="10">
        <f t="shared" si="2"/>
        <v>600</v>
      </c>
      <c r="P37" s="10">
        <f t="shared" si="3"/>
        <v>2718.8</v>
      </c>
      <c r="Q37" s="2" t="s">
        <v>40</v>
      </c>
    </row>
    <row r="38" spans="1:17">
      <c r="A38" s="4">
        <v>40</v>
      </c>
      <c r="B38" s="2" t="s">
        <v>49</v>
      </c>
      <c r="C38" s="6">
        <v>985</v>
      </c>
      <c r="D38" s="7" t="s">
        <v>135</v>
      </c>
      <c r="E38" s="2" t="s">
        <v>94</v>
      </c>
      <c r="F38" s="2" t="s">
        <v>56</v>
      </c>
      <c r="G38" s="2">
        <v>248</v>
      </c>
      <c r="H38" s="2">
        <v>11</v>
      </c>
      <c r="I38" s="2">
        <v>2176</v>
      </c>
      <c r="J38" s="10">
        <f>VLOOKUP(E38,'[1]SAFE CHEM INDUSTRIES'!$C$4:$E$93,3,FALSE)</f>
        <v>2.4000000000000004</v>
      </c>
      <c r="K38" s="10">
        <v>75</v>
      </c>
      <c r="L38" s="10">
        <f t="shared" si="0"/>
        <v>496</v>
      </c>
      <c r="M38" s="10">
        <v>30</v>
      </c>
      <c r="N38" s="10">
        <f t="shared" si="1"/>
        <v>5748.4000000000005</v>
      </c>
      <c r="O38" s="10">
        <f t="shared" si="2"/>
        <v>825</v>
      </c>
      <c r="P38" s="10">
        <f t="shared" si="3"/>
        <v>6573.4000000000005</v>
      </c>
      <c r="Q38" s="2" t="s">
        <v>51</v>
      </c>
    </row>
    <row r="39" spans="1:17">
      <c r="A39" s="4">
        <v>41</v>
      </c>
      <c r="B39" s="2" t="s">
        <v>57</v>
      </c>
      <c r="C39" s="6">
        <v>986</v>
      </c>
      <c r="D39" s="7" t="s">
        <v>135</v>
      </c>
      <c r="E39" s="2" t="s">
        <v>107</v>
      </c>
      <c r="F39" s="2" t="s">
        <v>58</v>
      </c>
      <c r="G39" s="2">
        <v>379</v>
      </c>
      <c r="H39" s="2"/>
      <c r="I39" s="2">
        <v>3866</v>
      </c>
      <c r="J39" s="14" t="s">
        <v>137</v>
      </c>
      <c r="K39" s="14" t="s">
        <v>137</v>
      </c>
      <c r="L39" s="14" t="s">
        <v>137</v>
      </c>
      <c r="M39" s="10">
        <v>30</v>
      </c>
      <c r="N39" s="10">
        <v>9530</v>
      </c>
      <c r="O39" s="10">
        <v>0</v>
      </c>
      <c r="P39" s="10">
        <f t="shared" si="3"/>
        <v>9530</v>
      </c>
      <c r="Q39" s="2" t="s">
        <v>59</v>
      </c>
    </row>
    <row r="40" spans="1:17">
      <c r="A40" s="4">
        <v>42</v>
      </c>
      <c r="B40" s="2" t="s">
        <v>57</v>
      </c>
      <c r="C40" s="6">
        <v>987</v>
      </c>
      <c r="D40" s="7" t="s">
        <v>135</v>
      </c>
      <c r="E40" s="2" t="s">
        <v>108</v>
      </c>
      <c r="F40" s="2" t="s">
        <v>60</v>
      </c>
      <c r="G40" s="2">
        <v>222</v>
      </c>
      <c r="H40" s="2">
        <v>5</v>
      </c>
      <c r="I40" s="2">
        <v>1556</v>
      </c>
      <c r="J40" s="10">
        <f>VLOOKUP(E40,'[1]SAFE CHEM INDUSTRIES'!$C$4:$E$93,3,FALSE)</f>
        <v>3.2000000000000006</v>
      </c>
      <c r="K40" s="10">
        <v>75</v>
      </c>
      <c r="L40" s="10">
        <f t="shared" si="0"/>
        <v>444</v>
      </c>
      <c r="M40" s="10">
        <v>30</v>
      </c>
      <c r="N40" s="10">
        <f t="shared" si="1"/>
        <v>5453.2000000000007</v>
      </c>
      <c r="O40" s="10">
        <f t="shared" si="2"/>
        <v>375</v>
      </c>
      <c r="P40" s="10">
        <f t="shared" si="3"/>
        <v>5828.2000000000007</v>
      </c>
      <c r="Q40" s="2" t="s">
        <v>61</v>
      </c>
    </row>
    <row r="41" spans="1:17">
      <c r="A41" s="4">
        <v>43</v>
      </c>
      <c r="B41" s="2" t="s">
        <v>57</v>
      </c>
      <c r="C41" s="6">
        <v>988</v>
      </c>
      <c r="D41" s="7" t="s">
        <v>135</v>
      </c>
      <c r="E41" s="2" t="s">
        <v>109</v>
      </c>
      <c r="F41" s="2" t="s">
        <v>62</v>
      </c>
      <c r="G41" s="2">
        <v>209</v>
      </c>
      <c r="H41" s="2">
        <v>4</v>
      </c>
      <c r="I41" s="2">
        <v>2230</v>
      </c>
      <c r="J41" s="10">
        <f>VLOOKUP(E41,'[1]SAFE CHEM INDUSTRIES'!$C$4:$E$93,3,FALSE)</f>
        <v>2.4000000000000004</v>
      </c>
      <c r="K41" s="10">
        <v>75</v>
      </c>
      <c r="L41" s="10">
        <f t="shared" si="0"/>
        <v>418</v>
      </c>
      <c r="M41" s="10">
        <v>30</v>
      </c>
      <c r="N41" s="10">
        <f t="shared" si="1"/>
        <v>5800.0000000000009</v>
      </c>
      <c r="O41" s="10">
        <f t="shared" si="2"/>
        <v>300</v>
      </c>
      <c r="P41" s="10">
        <f t="shared" si="3"/>
        <v>6100.0000000000009</v>
      </c>
      <c r="Q41" s="2" t="s">
        <v>63</v>
      </c>
    </row>
    <row r="42" spans="1:17">
      <c r="A42" s="4">
        <v>46</v>
      </c>
      <c r="B42" s="2" t="s">
        <v>64</v>
      </c>
      <c r="C42" s="6">
        <v>989</v>
      </c>
      <c r="D42" s="7" t="s">
        <v>135</v>
      </c>
      <c r="E42" s="2" t="s">
        <v>110</v>
      </c>
      <c r="F42" s="2" t="s">
        <v>65</v>
      </c>
      <c r="G42" s="2">
        <v>721</v>
      </c>
      <c r="H42" s="2">
        <v>15</v>
      </c>
      <c r="I42" s="2">
        <v>6000</v>
      </c>
      <c r="J42" s="13" t="s">
        <v>137</v>
      </c>
      <c r="K42" s="13" t="s">
        <v>137</v>
      </c>
      <c r="L42" s="13" t="s">
        <v>137</v>
      </c>
      <c r="M42" s="10">
        <v>30</v>
      </c>
      <c r="N42" s="10">
        <v>13530</v>
      </c>
      <c r="O42" s="10">
        <v>0</v>
      </c>
      <c r="P42" s="10">
        <f t="shared" si="3"/>
        <v>13530</v>
      </c>
      <c r="Q42" s="2" t="s">
        <v>66</v>
      </c>
    </row>
    <row r="43" spans="1:17" ht="45">
      <c r="A43" s="4">
        <v>47</v>
      </c>
      <c r="B43" s="2" t="s">
        <v>64</v>
      </c>
      <c r="C43" s="6" t="s">
        <v>87</v>
      </c>
      <c r="D43" s="7" t="s">
        <v>135</v>
      </c>
      <c r="E43" s="2" t="s">
        <v>107</v>
      </c>
      <c r="F43" s="12" t="s">
        <v>124</v>
      </c>
      <c r="G43" s="2">
        <v>63</v>
      </c>
      <c r="H43" s="2"/>
      <c r="I43" s="2">
        <v>600</v>
      </c>
      <c r="J43" s="10">
        <f>VLOOKUP(E43,'[1]SAFE CHEM INDUSTRIES'!$C$4:$E$93,3,FALSE)</f>
        <v>2.4000000000000004</v>
      </c>
      <c r="K43" s="10">
        <v>75</v>
      </c>
      <c r="L43" s="10">
        <f t="shared" si="0"/>
        <v>126</v>
      </c>
      <c r="M43" s="10">
        <v>30</v>
      </c>
      <c r="N43" s="10">
        <f t="shared" si="1"/>
        <v>1596.0000000000002</v>
      </c>
      <c r="O43" s="10">
        <f t="shared" si="2"/>
        <v>0</v>
      </c>
      <c r="P43" s="10">
        <f t="shared" si="3"/>
        <v>1596.0000000000002</v>
      </c>
      <c r="Q43" s="2" t="s">
        <v>59</v>
      </c>
    </row>
    <row r="44" spans="1:17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11">
        <f>SUM(P2:P43)</f>
        <v>330737.15000000002</v>
      </c>
      <c r="Q44" s="1"/>
    </row>
    <row r="45" spans="1:17">
      <c r="A45" s="5"/>
      <c r="G45" s="3">
        <f>SUM(G2:G43)</f>
        <v>10250</v>
      </c>
      <c r="H45" s="3">
        <f>SUM(H2:H43)</f>
        <v>280</v>
      </c>
      <c r="I45" s="3">
        <f>SUM(I2:I43)</f>
        <v>95156</v>
      </c>
    </row>
  </sheetData>
  <mergeCells count="1">
    <mergeCell ref="A44:O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Bishnu</cp:lastModifiedBy>
  <cp:lastPrinted>2023-04-24T08:18:39Z</cp:lastPrinted>
  <dcterms:created xsi:type="dcterms:W3CDTF">2023-03-12T08:28:15Z</dcterms:created>
  <dcterms:modified xsi:type="dcterms:W3CDTF">2023-05-08T13:50:51Z</dcterms:modified>
</cp:coreProperties>
</file>