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4"/>
  <c r="H5"/>
  <c r="H6"/>
  <c r="H7"/>
  <c r="H8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4"/>
  <c r="L4" s="1"/>
  <c r="L8" l="1"/>
  <c r="L5"/>
  <c r="L6"/>
  <c r="L7"/>
  <c r="L28" l="1"/>
  <c r="L29" s="1"/>
  <c r="L30" s="1"/>
</calcChain>
</file>

<file path=xl/sharedStrings.xml><?xml version="1.0" encoding="utf-8"?>
<sst xmlns="http://schemas.openxmlformats.org/spreadsheetml/2006/main" count="140" uniqueCount="82">
  <si>
    <t>INVOICE
PRAGATI LOGISTICS,SAMANTA SAHI KHUNTIA LANE,8984191006
GST No:21AGHPB9356M1Z9</t>
  </si>
  <si>
    <t>DD</t>
  </si>
  <si>
    <t>11/4/2024</t>
  </si>
  <si>
    <t>21</t>
  </si>
  <si>
    <t>18/4/2024</t>
  </si>
  <si>
    <t>18</t>
  </si>
  <si>
    <t>19</t>
  </si>
  <si>
    <t>24</t>
  </si>
  <si>
    <t>01/4/2024</t>
  </si>
  <si>
    <t>88</t>
  </si>
  <si>
    <t>841</t>
  </si>
  <si>
    <t>03/4/2024</t>
  </si>
  <si>
    <t>7</t>
  </si>
  <si>
    <t>06/4/2024</t>
  </si>
  <si>
    <t>4</t>
  </si>
  <si>
    <t>838</t>
  </si>
  <si>
    <t>04</t>
  </si>
  <si>
    <t>835</t>
  </si>
  <si>
    <t>26/4/2024</t>
  </si>
  <si>
    <t>30</t>
  </si>
  <si>
    <t>06</t>
  </si>
  <si>
    <t>837</t>
  </si>
  <si>
    <t>842</t>
  </si>
  <si>
    <t>839</t>
  </si>
  <si>
    <t>840</t>
  </si>
  <si>
    <t>07</t>
  </si>
  <si>
    <t>87</t>
  </si>
  <si>
    <t>86</t>
  </si>
  <si>
    <t>09</t>
  </si>
  <si>
    <t>02</t>
  </si>
  <si>
    <t>14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</si>
  <si>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</si>
  <si>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</si>
  <si>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</si>
  <si>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</si>
  <si>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</si>
  <si>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</si>
  <si>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BALASORE</t>
  </si>
  <si>
    <t>BHUBANESWAR</t>
  </si>
  <si>
    <t>ANGUL</t>
  </si>
  <si>
    <t>BARIPADA</t>
  </si>
  <si>
    <t>JAJPUR TOWN</t>
  </si>
  <si>
    <t>JAJPUR ROAD</t>
  </si>
  <si>
    <t>DHENKANAL</t>
  </si>
  <si>
    <t>SORO</t>
  </si>
  <si>
    <t>CTC</t>
  </si>
  <si>
    <t>PL/MA/00605</t>
  </si>
  <si>
    <t>PL/DO/01185</t>
  </si>
  <si>
    <t>PL/MA/00970</t>
  </si>
  <si>
    <t>PL/MA/00987</t>
  </si>
  <si>
    <t>PL/MA/00986</t>
  </si>
  <si>
    <t>PL/DO/00076</t>
  </si>
  <si>
    <t>PL/DO/00042</t>
  </si>
  <si>
    <t>PL/DO/00237</t>
  </si>
  <si>
    <t>PL/DO/00459</t>
  </si>
  <si>
    <t>PL/MA/00016</t>
  </si>
  <si>
    <t>PL/MA/00166</t>
  </si>
  <si>
    <t>PL/MA/00017</t>
  </si>
  <si>
    <t>PL/MA/01407</t>
  </si>
  <si>
    <t>PL/MA/00165</t>
  </si>
  <si>
    <t>PL/MA/00019</t>
  </si>
  <si>
    <t>PL/MA/00018</t>
  </si>
  <si>
    <t>PL/MA/00026</t>
  </si>
  <si>
    <t>PL/MA/00027</t>
  </si>
  <si>
    <t>PL/MA/01406</t>
  </si>
  <si>
    <t>PL/MA/00025</t>
  </si>
  <si>
    <t>PL/MA/00023</t>
  </si>
  <si>
    <t>PL/MA/00177</t>
  </si>
  <si>
    <t>PL/MA/00176</t>
  </si>
  <si>
    <t>PL/MA/00384</t>
  </si>
  <si>
    <t>TO</t>
  </si>
  <si>
    <t>INV NO</t>
  </si>
  <si>
    <t>CASE</t>
  </si>
  <si>
    <t>RATE</t>
  </si>
  <si>
    <t>HAM</t>
  </si>
  <si>
    <t>LR</t>
  </si>
  <si>
    <t>AMOUNT</t>
  </si>
  <si>
    <t xml:space="preserve">SMS MARKETING
Address:GAMANDIA, cuttack,9437012483
GST No:21ANKPS6305F1Z6
</t>
  </si>
  <si>
    <t>(REBATE 7%)</t>
  </si>
  <si>
    <t>(RUPEES EIGHT THOUSAND TWO HUNDRED FOURTY TWO ONLY)</t>
  </si>
  <si>
    <t>(RUPEES SEVEN THOUSAND SIX HUNDRED SIXTY FIVE ONLY)</t>
  </si>
  <si>
    <t>Bill Date:04/30/2024
Bill #:Inv-3979/24-25
Total Amount:7665.06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</si>
</sst>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7</xdr:col>
      <xdr:colOff>200025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8100"/>
          <a:ext cx="4105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3/PAID%20BILL%20DECEMBER/SMS%20MARKETING%20CO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KEONJHAR</v>
          </cell>
          <cell r="F4" t="str">
            <v>645</v>
          </cell>
          <cell r="G4">
            <v>4</v>
          </cell>
          <cell r="H4">
            <v>55</v>
          </cell>
        </row>
        <row r="5">
          <cell r="E5" t="str">
            <v>DHENKANAL</v>
          </cell>
          <cell r="F5" t="str">
            <v>649</v>
          </cell>
          <cell r="G5">
            <v>5</v>
          </cell>
          <cell r="H5">
            <v>50</v>
          </cell>
        </row>
        <row r="6">
          <cell r="E6" t="str">
            <v>BARIPADA</v>
          </cell>
          <cell r="F6" t="str">
            <v>662</v>
          </cell>
          <cell r="G6">
            <v>4</v>
          </cell>
          <cell r="H6">
            <v>55</v>
          </cell>
        </row>
        <row r="7">
          <cell r="E7" t="str">
            <v>BHUBANESWAR</v>
          </cell>
          <cell r="F7" t="str">
            <v>661</v>
          </cell>
          <cell r="G7">
            <v>1</v>
          </cell>
          <cell r="H7">
            <v>50</v>
          </cell>
        </row>
        <row r="8">
          <cell r="E8" t="str">
            <v>PURI</v>
          </cell>
          <cell r="F8" t="str">
            <v>654</v>
          </cell>
          <cell r="G8">
            <v>4</v>
          </cell>
          <cell r="H8">
            <v>45</v>
          </cell>
        </row>
        <row r="9">
          <cell r="E9" t="str">
            <v>TALCHER</v>
          </cell>
          <cell r="F9" t="str">
            <v>70</v>
          </cell>
          <cell r="G9">
            <v>3</v>
          </cell>
          <cell r="H9">
            <v>50</v>
          </cell>
        </row>
        <row r="10">
          <cell r="E10" t="str">
            <v>KENDRAPARA</v>
          </cell>
          <cell r="F10" t="str">
            <v>660</v>
          </cell>
          <cell r="G10">
            <v>3</v>
          </cell>
          <cell r="H10">
            <v>50</v>
          </cell>
        </row>
        <row r="11">
          <cell r="E11" t="str">
            <v>ANGUL</v>
          </cell>
          <cell r="F11" t="str">
            <v>656</v>
          </cell>
          <cell r="G11">
            <v>13</v>
          </cell>
          <cell r="H11">
            <v>50</v>
          </cell>
        </row>
        <row r="12">
          <cell r="E12" t="str">
            <v>BARIPADA</v>
          </cell>
          <cell r="F12" t="str">
            <v>666</v>
          </cell>
          <cell r="G12">
            <v>12</v>
          </cell>
          <cell r="H12">
            <v>55</v>
          </cell>
        </row>
        <row r="13">
          <cell r="E13" t="str">
            <v>BALASORE</v>
          </cell>
          <cell r="F13" t="str">
            <v>667</v>
          </cell>
          <cell r="G13">
            <v>8</v>
          </cell>
          <cell r="H13">
            <v>55</v>
          </cell>
        </row>
        <row r="14">
          <cell r="E14" t="str">
            <v>SORO</v>
          </cell>
          <cell r="F14" t="str">
            <v>71</v>
          </cell>
          <cell r="G14">
            <v>2</v>
          </cell>
          <cell r="H14">
            <v>60</v>
          </cell>
        </row>
        <row r="15">
          <cell r="E15" t="str">
            <v>BHUBANESWAR</v>
          </cell>
          <cell r="F15" t="str">
            <v>675</v>
          </cell>
          <cell r="G15">
            <v>6</v>
          </cell>
          <cell r="H15">
            <v>50</v>
          </cell>
        </row>
        <row r="16">
          <cell r="E16" t="str">
            <v>PURI</v>
          </cell>
          <cell r="F16" t="str">
            <v>674</v>
          </cell>
          <cell r="G16">
            <v>4</v>
          </cell>
          <cell r="H16">
            <v>45</v>
          </cell>
        </row>
        <row r="17">
          <cell r="E17" t="str">
            <v>JAJPUR TOWN</v>
          </cell>
          <cell r="F17" t="str">
            <v>670</v>
          </cell>
          <cell r="G17">
            <v>2</v>
          </cell>
          <cell r="H17">
            <v>63</v>
          </cell>
        </row>
        <row r="18">
          <cell r="E18" t="str">
            <v>TALCHER</v>
          </cell>
          <cell r="F18" t="str">
            <v>72</v>
          </cell>
          <cell r="G18">
            <v>3</v>
          </cell>
          <cell r="H18">
            <v>50</v>
          </cell>
        </row>
        <row r="19">
          <cell r="E19" t="str">
            <v>BHUBANESWAR</v>
          </cell>
          <cell r="F19" t="str">
            <v>680</v>
          </cell>
          <cell r="G19">
            <v>4</v>
          </cell>
          <cell r="H19">
            <v>50</v>
          </cell>
        </row>
        <row r="20">
          <cell r="E20" t="str">
            <v>JARKA</v>
          </cell>
          <cell r="F20" t="str">
            <v>684</v>
          </cell>
          <cell r="G20">
            <v>2</v>
          </cell>
          <cell r="H20">
            <v>90</v>
          </cell>
        </row>
        <row r="21">
          <cell r="E21" t="str">
            <v>BARIPADA</v>
          </cell>
          <cell r="F21" t="str">
            <v>681</v>
          </cell>
          <cell r="G21">
            <v>2</v>
          </cell>
          <cell r="H21">
            <v>55</v>
          </cell>
        </row>
        <row r="22">
          <cell r="E22" t="str">
            <v>ANGUL</v>
          </cell>
          <cell r="F22" t="str">
            <v>682</v>
          </cell>
          <cell r="G22">
            <v>3</v>
          </cell>
          <cell r="H22">
            <v>50</v>
          </cell>
        </row>
        <row r="23">
          <cell r="E23" t="str">
            <v xml:space="preserve">PARALAKHEMUNDI </v>
          </cell>
          <cell r="F23" t="str">
            <v>688</v>
          </cell>
          <cell r="G23">
            <v>2</v>
          </cell>
          <cell r="H23">
            <v>100</v>
          </cell>
        </row>
        <row r="24">
          <cell r="E24" t="str">
            <v>SALIPUR</v>
          </cell>
          <cell r="F24" t="str">
            <v>692</v>
          </cell>
          <cell r="G24">
            <v>6</v>
          </cell>
          <cell r="H24">
            <v>50</v>
          </cell>
        </row>
        <row r="25">
          <cell r="E25" t="str">
            <v>BHUBANESWAR</v>
          </cell>
          <cell r="F25" t="str">
            <v>693</v>
          </cell>
          <cell r="G25">
            <v>3</v>
          </cell>
          <cell r="H25">
            <v>50</v>
          </cell>
        </row>
        <row r="26">
          <cell r="E26" t="str">
            <v>JAJPUR TOWN</v>
          </cell>
          <cell r="F26" t="str">
            <v>686</v>
          </cell>
          <cell r="G26">
            <v>4</v>
          </cell>
          <cell r="H26">
            <v>63</v>
          </cell>
        </row>
        <row r="27">
          <cell r="E27" t="str">
            <v>JAJPUR ROAD</v>
          </cell>
          <cell r="F27" t="str">
            <v>695</v>
          </cell>
          <cell r="G27">
            <v>27</v>
          </cell>
          <cell r="H27">
            <v>90</v>
          </cell>
        </row>
        <row r="28">
          <cell r="E28" t="str">
            <v>BALASORE</v>
          </cell>
          <cell r="F28" t="str">
            <v>699</v>
          </cell>
          <cell r="G28">
            <v>10</v>
          </cell>
          <cell r="H28">
            <v>55</v>
          </cell>
        </row>
        <row r="29">
          <cell r="E29" t="str">
            <v>BARIPADA</v>
          </cell>
          <cell r="F29" t="str">
            <v>700</v>
          </cell>
          <cell r="G29">
            <v>3</v>
          </cell>
          <cell r="H29">
            <v>55</v>
          </cell>
        </row>
        <row r="30">
          <cell r="E30" t="str">
            <v>JAJPUR ROAD</v>
          </cell>
          <cell r="F30" t="str">
            <v>698</v>
          </cell>
          <cell r="G30">
            <v>6</v>
          </cell>
          <cell r="H30">
            <v>90</v>
          </cell>
        </row>
        <row r="31">
          <cell r="E31" t="str">
            <v>BHUBANESWAR</v>
          </cell>
          <cell r="F31" t="str">
            <v>709</v>
          </cell>
          <cell r="G31">
            <v>4</v>
          </cell>
          <cell r="H31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5" t="s">
        <v>0</v>
      </c>
      <c r="J1" s="25"/>
      <c r="K1" s="25"/>
      <c r="L1" s="25"/>
    </row>
    <row r="2" spans="1:12" ht="64.5" customHeight="1">
      <c r="A2" s="19" t="s">
        <v>77</v>
      </c>
      <c r="B2" s="20"/>
      <c r="C2" s="20"/>
      <c r="D2" s="20"/>
      <c r="E2" s="20"/>
      <c r="F2" s="20"/>
      <c r="G2" s="20"/>
      <c r="H2" s="21"/>
      <c r="I2" s="25" t="s">
        <v>81</v>
      </c>
      <c r="J2" s="25"/>
      <c r="K2" s="25"/>
      <c r="L2" s="25"/>
    </row>
    <row r="3" spans="1:12" s="10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70</v>
      </c>
      <c r="F3" s="5" t="s">
        <v>71</v>
      </c>
      <c r="G3" s="5" t="s">
        <v>72</v>
      </c>
      <c r="H3" s="9" t="s">
        <v>73</v>
      </c>
      <c r="I3" s="9" t="s">
        <v>74</v>
      </c>
      <c r="J3" s="9" t="s">
        <v>1</v>
      </c>
      <c r="K3" s="9" t="s">
        <v>75</v>
      </c>
      <c r="L3" s="9" t="s">
        <v>76</v>
      </c>
    </row>
    <row r="4" spans="1:12">
      <c r="A4" s="4">
        <v>1</v>
      </c>
      <c r="B4" s="4" t="s">
        <v>8</v>
      </c>
      <c r="C4" s="4" t="s">
        <v>51</v>
      </c>
      <c r="D4" s="8" t="s">
        <v>45</v>
      </c>
      <c r="E4" s="4" t="s">
        <v>41</v>
      </c>
      <c r="F4" s="4" t="s">
        <v>9</v>
      </c>
      <c r="G4" s="4">
        <v>2</v>
      </c>
      <c r="H4" s="6">
        <f>VLOOKUP(E4,[1]Invoice!$E$4:$H$31,4,FALSE)</f>
        <v>63</v>
      </c>
      <c r="I4" s="6">
        <f>G4*2</f>
        <v>4</v>
      </c>
      <c r="J4" s="6">
        <f>G4*12</f>
        <v>24</v>
      </c>
      <c r="K4" s="6">
        <v>50</v>
      </c>
      <c r="L4" s="6">
        <f>G4*H4+I4+J4+K4</f>
        <v>204</v>
      </c>
    </row>
    <row r="5" spans="1:12">
      <c r="A5" s="4">
        <v>2</v>
      </c>
      <c r="B5" s="4" t="s">
        <v>8</v>
      </c>
      <c r="C5" s="4" t="s">
        <v>52</v>
      </c>
      <c r="D5" s="8" t="s">
        <v>45</v>
      </c>
      <c r="E5" s="4" t="s">
        <v>42</v>
      </c>
      <c r="F5" s="4" t="s">
        <v>10</v>
      </c>
      <c r="G5" s="4">
        <v>3</v>
      </c>
      <c r="H5" s="6">
        <f>VLOOKUP(E5,[1]Invoice!$E$4:$H$31,4,FALSE)</f>
        <v>90</v>
      </c>
      <c r="I5" s="6">
        <f t="shared" ref="I5:I27" si="0">G5*2</f>
        <v>6</v>
      </c>
      <c r="J5" s="6">
        <f t="shared" ref="J5:J27" si="1">G5*12</f>
        <v>36</v>
      </c>
      <c r="K5" s="6">
        <v>50</v>
      </c>
      <c r="L5" s="6">
        <f t="shared" ref="L5:L27" si="2">G5*H5+I5+J5+K5</f>
        <v>362</v>
      </c>
    </row>
    <row r="6" spans="1:12">
      <c r="A6" s="4">
        <v>3</v>
      </c>
      <c r="B6" s="4" t="s">
        <v>8</v>
      </c>
      <c r="C6" s="4" t="s">
        <v>57</v>
      </c>
      <c r="D6" s="8" t="s">
        <v>45</v>
      </c>
      <c r="E6" s="4" t="s">
        <v>37</v>
      </c>
      <c r="F6" s="4" t="s">
        <v>17</v>
      </c>
      <c r="G6" s="4">
        <v>2</v>
      </c>
      <c r="H6" s="6">
        <f>VLOOKUP(E6,[1]Invoice!$E$4:$H$31,4,FALSE)</f>
        <v>55</v>
      </c>
      <c r="I6" s="6">
        <f t="shared" si="0"/>
        <v>4</v>
      </c>
      <c r="J6" s="6">
        <f t="shared" si="1"/>
        <v>24</v>
      </c>
      <c r="K6" s="6">
        <v>50</v>
      </c>
      <c r="L6" s="6">
        <f t="shared" si="2"/>
        <v>188</v>
      </c>
    </row>
    <row r="7" spans="1:12">
      <c r="A7" s="4">
        <v>4</v>
      </c>
      <c r="B7" s="4" t="s">
        <v>8</v>
      </c>
      <c r="C7" s="4" t="s">
        <v>55</v>
      </c>
      <c r="D7" s="8" t="s">
        <v>45</v>
      </c>
      <c r="E7" s="4" t="s">
        <v>40</v>
      </c>
      <c r="F7" s="4" t="s">
        <v>15</v>
      </c>
      <c r="G7" s="4">
        <v>2</v>
      </c>
      <c r="H7" s="6">
        <f>VLOOKUP(E7,[1]Invoice!$E$4:$H$31,4,FALSE)</f>
        <v>55</v>
      </c>
      <c r="I7" s="6">
        <f t="shared" si="0"/>
        <v>4</v>
      </c>
      <c r="J7" s="6">
        <f t="shared" si="1"/>
        <v>24</v>
      </c>
      <c r="K7" s="6">
        <v>50</v>
      </c>
      <c r="L7" s="6">
        <f t="shared" si="2"/>
        <v>188</v>
      </c>
    </row>
    <row r="8" spans="1:12">
      <c r="A8" s="4">
        <v>5</v>
      </c>
      <c r="B8" s="4" t="s">
        <v>8</v>
      </c>
      <c r="C8" s="4" t="s">
        <v>60</v>
      </c>
      <c r="D8" s="8" t="s">
        <v>45</v>
      </c>
      <c r="E8" s="4" t="s">
        <v>37</v>
      </c>
      <c r="F8" s="4" t="s">
        <v>21</v>
      </c>
      <c r="G8" s="4">
        <v>4</v>
      </c>
      <c r="H8" s="6">
        <f>VLOOKUP(E8,[1]Invoice!$E$4:$H$31,4,FALSE)</f>
        <v>55</v>
      </c>
      <c r="I8" s="6">
        <f t="shared" si="0"/>
        <v>8</v>
      </c>
      <c r="J8" s="6">
        <f t="shared" si="1"/>
        <v>48</v>
      </c>
      <c r="K8" s="6">
        <v>50</v>
      </c>
      <c r="L8" s="6">
        <f t="shared" si="2"/>
        <v>326</v>
      </c>
    </row>
    <row r="9" spans="1:12">
      <c r="A9" s="4">
        <v>6</v>
      </c>
      <c r="B9" s="4" t="s">
        <v>8</v>
      </c>
      <c r="C9" s="4" t="s">
        <v>61</v>
      </c>
      <c r="D9" s="8" t="s">
        <v>45</v>
      </c>
      <c r="E9" s="4" t="s">
        <v>37</v>
      </c>
      <c r="F9" s="4" t="s">
        <v>22</v>
      </c>
      <c r="G9" s="4">
        <v>3</v>
      </c>
      <c r="H9" s="6">
        <f>VLOOKUP(E9,[1]Invoice!$E$4:$H$31,4,FALSE)</f>
        <v>55</v>
      </c>
      <c r="I9" s="6">
        <f t="shared" si="0"/>
        <v>6</v>
      </c>
      <c r="J9" s="6">
        <f t="shared" si="1"/>
        <v>36</v>
      </c>
      <c r="K9" s="6">
        <v>50</v>
      </c>
      <c r="L9" s="6">
        <f t="shared" si="2"/>
        <v>257</v>
      </c>
    </row>
    <row r="10" spans="1:12">
      <c r="A10" s="4">
        <v>7</v>
      </c>
      <c r="B10" s="4" t="s">
        <v>8</v>
      </c>
      <c r="C10" s="4" t="s">
        <v>63</v>
      </c>
      <c r="D10" s="8" t="s">
        <v>45</v>
      </c>
      <c r="E10" s="4" t="s">
        <v>44</v>
      </c>
      <c r="F10" s="4" t="s">
        <v>24</v>
      </c>
      <c r="G10" s="4">
        <v>3</v>
      </c>
      <c r="H10" s="6">
        <f>VLOOKUP(E10,[1]Invoice!$E$4:$H$31,4,FALSE)</f>
        <v>60</v>
      </c>
      <c r="I10" s="6">
        <f t="shared" si="0"/>
        <v>6</v>
      </c>
      <c r="J10" s="6">
        <f t="shared" si="1"/>
        <v>36</v>
      </c>
      <c r="K10" s="6">
        <v>50</v>
      </c>
      <c r="L10" s="6">
        <f t="shared" si="2"/>
        <v>272</v>
      </c>
    </row>
    <row r="11" spans="1:12">
      <c r="A11" s="4">
        <v>8</v>
      </c>
      <c r="B11" s="4" t="s">
        <v>8</v>
      </c>
      <c r="C11" s="4" t="s">
        <v>62</v>
      </c>
      <c r="D11" s="8" t="s">
        <v>45</v>
      </c>
      <c r="E11" s="4" t="s">
        <v>44</v>
      </c>
      <c r="F11" s="4" t="s">
        <v>23</v>
      </c>
      <c r="G11" s="4">
        <v>3</v>
      </c>
      <c r="H11" s="6">
        <f>VLOOKUP(E11,[1]Invoice!$E$4:$H$31,4,FALSE)</f>
        <v>60</v>
      </c>
      <c r="I11" s="6">
        <f t="shared" si="0"/>
        <v>6</v>
      </c>
      <c r="J11" s="6">
        <f t="shared" si="1"/>
        <v>36</v>
      </c>
      <c r="K11" s="6">
        <v>50</v>
      </c>
      <c r="L11" s="6">
        <f t="shared" si="2"/>
        <v>272</v>
      </c>
    </row>
    <row r="12" spans="1:12">
      <c r="A12" s="4">
        <v>9</v>
      </c>
      <c r="B12" s="4" t="s">
        <v>8</v>
      </c>
      <c r="C12" s="4" t="s">
        <v>66</v>
      </c>
      <c r="D12" s="8" t="s">
        <v>45</v>
      </c>
      <c r="E12" s="4" t="s">
        <v>44</v>
      </c>
      <c r="F12" s="4" t="s">
        <v>27</v>
      </c>
      <c r="G12" s="4">
        <v>2</v>
      </c>
      <c r="H12" s="6">
        <f>VLOOKUP(E12,[1]Invoice!$E$4:$H$31,4,FALSE)</f>
        <v>60</v>
      </c>
      <c r="I12" s="6">
        <f t="shared" si="0"/>
        <v>4</v>
      </c>
      <c r="J12" s="6">
        <f t="shared" si="1"/>
        <v>24</v>
      </c>
      <c r="K12" s="6">
        <v>50</v>
      </c>
      <c r="L12" s="6">
        <f t="shared" si="2"/>
        <v>198</v>
      </c>
    </row>
    <row r="13" spans="1:12">
      <c r="A13" s="4">
        <v>10</v>
      </c>
      <c r="B13" s="4" t="s">
        <v>8</v>
      </c>
      <c r="C13" s="4" t="s">
        <v>65</v>
      </c>
      <c r="D13" s="8" t="s">
        <v>45</v>
      </c>
      <c r="E13" s="4" t="s">
        <v>44</v>
      </c>
      <c r="F13" s="4" t="s">
        <v>26</v>
      </c>
      <c r="G13" s="4">
        <v>3</v>
      </c>
      <c r="H13" s="6">
        <f>VLOOKUP(E13,[1]Invoice!$E$4:$H$31,4,FALSE)</f>
        <v>60</v>
      </c>
      <c r="I13" s="6">
        <f t="shared" si="0"/>
        <v>6</v>
      </c>
      <c r="J13" s="6">
        <f t="shared" si="1"/>
        <v>36</v>
      </c>
      <c r="K13" s="6">
        <v>50</v>
      </c>
      <c r="L13" s="6">
        <f t="shared" si="2"/>
        <v>272</v>
      </c>
    </row>
    <row r="14" spans="1:12">
      <c r="A14" s="4">
        <v>11</v>
      </c>
      <c r="B14" s="4" t="s">
        <v>11</v>
      </c>
      <c r="C14" s="4" t="s">
        <v>53</v>
      </c>
      <c r="D14" s="8" t="s">
        <v>45</v>
      </c>
      <c r="E14" s="4" t="s">
        <v>42</v>
      </c>
      <c r="F14" s="4" t="s">
        <v>12</v>
      </c>
      <c r="G14" s="4">
        <v>2</v>
      </c>
      <c r="H14" s="6">
        <f>VLOOKUP(E14,[1]Invoice!$E$4:$H$31,4,FALSE)</f>
        <v>90</v>
      </c>
      <c r="I14" s="6">
        <f t="shared" si="0"/>
        <v>4</v>
      </c>
      <c r="J14" s="6">
        <f t="shared" si="1"/>
        <v>24</v>
      </c>
      <c r="K14" s="6">
        <v>50</v>
      </c>
      <c r="L14" s="6">
        <f t="shared" si="2"/>
        <v>258</v>
      </c>
    </row>
    <row r="15" spans="1:12">
      <c r="A15" s="4">
        <v>12</v>
      </c>
      <c r="B15" s="4" t="s">
        <v>11</v>
      </c>
      <c r="C15" s="4" t="s">
        <v>56</v>
      </c>
      <c r="D15" s="8" t="s">
        <v>45</v>
      </c>
      <c r="E15" s="4" t="s">
        <v>37</v>
      </c>
      <c r="F15" s="4" t="s">
        <v>16</v>
      </c>
      <c r="G15" s="4">
        <v>3</v>
      </c>
      <c r="H15" s="6">
        <f>VLOOKUP(E15,[1]Invoice!$E$4:$H$31,4,FALSE)</f>
        <v>55</v>
      </c>
      <c r="I15" s="6">
        <f t="shared" si="0"/>
        <v>6</v>
      </c>
      <c r="J15" s="6">
        <f t="shared" si="1"/>
        <v>36</v>
      </c>
      <c r="K15" s="6">
        <v>50</v>
      </c>
      <c r="L15" s="6">
        <f t="shared" si="2"/>
        <v>257</v>
      </c>
    </row>
    <row r="16" spans="1:12">
      <c r="A16" s="4">
        <v>13</v>
      </c>
      <c r="B16" s="4" t="s">
        <v>11</v>
      </c>
      <c r="C16" s="4" t="s">
        <v>59</v>
      </c>
      <c r="D16" s="8" t="s">
        <v>45</v>
      </c>
      <c r="E16" s="4" t="s">
        <v>37</v>
      </c>
      <c r="F16" s="4" t="s">
        <v>20</v>
      </c>
      <c r="G16" s="4">
        <v>1</v>
      </c>
      <c r="H16" s="6">
        <f>VLOOKUP(E16,[1]Invoice!$E$4:$H$31,4,FALSE)</f>
        <v>55</v>
      </c>
      <c r="I16" s="6">
        <f t="shared" si="0"/>
        <v>2</v>
      </c>
      <c r="J16" s="6">
        <f t="shared" si="1"/>
        <v>12</v>
      </c>
      <c r="K16" s="6">
        <v>50</v>
      </c>
      <c r="L16" s="6">
        <f t="shared" si="2"/>
        <v>119</v>
      </c>
    </row>
    <row r="17" spans="1:12">
      <c r="A17" s="4">
        <v>14</v>
      </c>
      <c r="B17" s="4" t="s">
        <v>11</v>
      </c>
      <c r="C17" s="4" t="s">
        <v>67</v>
      </c>
      <c r="D17" s="8" t="s">
        <v>45</v>
      </c>
      <c r="E17" s="4" t="s">
        <v>44</v>
      </c>
      <c r="F17" s="4" t="s">
        <v>28</v>
      </c>
      <c r="G17" s="4">
        <v>2</v>
      </c>
      <c r="H17" s="6">
        <f>VLOOKUP(E17,[1]Invoice!$E$4:$H$31,4,FALSE)</f>
        <v>60</v>
      </c>
      <c r="I17" s="6">
        <f t="shared" si="0"/>
        <v>4</v>
      </c>
      <c r="J17" s="6">
        <f t="shared" si="1"/>
        <v>24</v>
      </c>
      <c r="K17" s="6">
        <v>50</v>
      </c>
      <c r="L17" s="6">
        <f t="shared" si="2"/>
        <v>198</v>
      </c>
    </row>
    <row r="18" spans="1:12">
      <c r="A18" s="4">
        <v>15</v>
      </c>
      <c r="B18" s="4" t="s">
        <v>11</v>
      </c>
      <c r="C18" s="4" t="s">
        <v>68</v>
      </c>
      <c r="D18" s="8" t="s">
        <v>45</v>
      </c>
      <c r="E18" s="4" t="s">
        <v>44</v>
      </c>
      <c r="F18" s="4" t="s">
        <v>29</v>
      </c>
      <c r="G18" s="4">
        <v>1</v>
      </c>
      <c r="H18" s="6">
        <f>VLOOKUP(E18,[1]Invoice!$E$4:$H$31,4,FALSE)</f>
        <v>60</v>
      </c>
      <c r="I18" s="6">
        <f t="shared" si="0"/>
        <v>2</v>
      </c>
      <c r="J18" s="6">
        <f t="shared" si="1"/>
        <v>12</v>
      </c>
      <c r="K18" s="6">
        <v>50</v>
      </c>
      <c r="L18" s="6">
        <f t="shared" si="2"/>
        <v>124</v>
      </c>
    </row>
    <row r="19" spans="1:12">
      <c r="A19" s="4">
        <v>16</v>
      </c>
      <c r="B19" s="4" t="s">
        <v>13</v>
      </c>
      <c r="C19" s="4" t="s">
        <v>54</v>
      </c>
      <c r="D19" s="8" t="s">
        <v>45</v>
      </c>
      <c r="E19" s="4" t="s">
        <v>43</v>
      </c>
      <c r="F19" s="4" t="s">
        <v>14</v>
      </c>
      <c r="G19" s="4">
        <v>1</v>
      </c>
      <c r="H19" s="6">
        <f>VLOOKUP(E19,[1]Invoice!$E$4:$H$31,4,FALSE)</f>
        <v>50</v>
      </c>
      <c r="I19" s="6">
        <f t="shared" si="0"/>
        <v>2</v>
      </c>
      <c r="J19" s="6">
        <f t="shared" si="1"/>
        <v>12</v>
      </c>
      <c r="K19" s="6">
        <v>50</v>
      </c>
      <c r="L19" s="6">
        <f t="shared" si="2"/>
        <v>114</v>
      </c>
    </row>
    <row r="20" spans="1:12">
      <c r="A20" s="4">
        <v>17</v>
      </c>
      <c r="B20" s="4" t="s">
        <v>13</v>
      </c>
      <c r="C20" s="4" t="s">
        <v>69</v>
      </c>
      <c r="D20" s="8" t="s">
        <v>45</v>
      </c>
      <c r="E20" s="4" t="s">
        <v>44</v>
      </c>
      <c r="F20" s="4" t="s">
        <v>30</v>
      </c>
      <c r="G20" s="4">
        <v>1</v>
      </c>
      <c r="H20" s="6">
        <f>VLOOKUP(E20,[1]Invoice!$E$4:$H$31,4,FALSE)</f>
        <v>60</v>
      </c>
      <c r="I20" s="6">
        <f t="shared" si="0"/>
        <v>2</v>
      </c>
      <c r="J20" s="6">
        <f t="shared" si="1"/>
        <v>12</v>
      </c>
      <c r="K20" s="6">
        <v>50</v>
      </c>
      <c r="L20" s="6">
        <f t="shared" si="2"/>
        <v>124</v>
      </c>
    </row>
    <row r="21" spans="1:12">
      <c r="A21" s="4">
        <v>18</v>
      </c>
      <c r="B21" s="4" t="s">
        <v>2</v>
      </c>
      <c r="C21" s="4" t="s">
        <v>46</v>
      </c>
      <c r="D21" s="8" t="s">
        <v>45</v>
      </c>
      <c r="E21" s="4" t="s">
        <v>37</v>
      </c>
      <c r="F21" s="4" t="s">
        <v>3</v>
      </c>
      <c r="G21" s="4">
        <v>45</v>
      </c>
      <c r="H21" s="6">
        <f>VLOOKUP(E21,[1]Invoice!$E$4:$H$31,4,FALSE)</f>
        <v>55</v>
      </c>
      <c r="I21" s="6">
        <f t="shared" si="0"/>
        <v>90</v>
      </c>
      <c r="J21" s="6">
        <f t="shared" si="1"/>
        <v>540</v>
      </c>
      <c r="K21" s="6">
        <v>50</v>
      </c>
      <c r="L21" s="6">
        <f t="shared" si="2"/>
        <v>3155</v>
      </c>
    </row>
    <row r="22" spans="1:12">
      <c r="A22" s="4">
        <v>19</v>
      </c>
      <c r="B22" s="4" t="s">
        <v>4</v>
      </c>
      <c r="C22" s="4" t="s">
        <v>47</v>
      </c>
      <c r="D22" s="8" t="s">
        <v>45</v>
      </c>
      <c r="E22" s="4" t="s">
        <v>38</v>
      </c>
      <c r="F22" s="4" t="s">
        <v>5</v>
      </c>
      <c r="G22" s="4">
        <v>3</v>
      </c>
      <c r="H22" s="6">
        <f>VLOOKUP(E22,[1]Invoice!$E$4:$H$31,4,FALSE)</f>
        <v>50</v>
      </c>
      <c r="I22" s="6">
        <f t="shared" si="0"/>
        <v>6</v>
      </c>
      <c r="J22" s="6">
        <f t="shared" si="1"/>
        <v>36</v>
      </c>
      <c r="K22" s="6">
        <v>50</v>
      </c>
      <c r="L22" s="6">
        <f t="shared" si="2"/>
        <v>242</v>
      </c>
    </row>
    <row r="23" spans="1:12">
      <c r="A23" s="4">
        <v>20</v>
      </c>
      <c r="B23" s="4" t="s">
        <v>4</v>
      </c>
      <c r="C23" s="4" t="s">
        <v>48</v>
      </c>
      <c r="D23" s="8" t="s">
        <v>45</v>
      </c>
      <c r="E23" s="4" t="s">
        <v>39</v>
      </c>
      <c r="F23" s="4" t="s">
        <v>6</v>
      </c>
      <c r="G23" s="4">
        <v>8</v>
      </c>
      <c r="H23" s="6">
        <f>VLOOKUP(E23,[1]Invoice!$E$4:$H$31,4,FALSE)</f>
        <v>50</v>
      </c>
      <c r="I23" s="6">
        <f t="shared" si="0"/>
        <v>16</v>
      </c>
      <c r="J23" s="6">
        <f t="shared" si="1"/>
        <v>96</v>
      </c>
      <c r="K23" s="6">
        <v>50</v>
      </c>
      <c r="L23" s="6">
        <f t="shared" si="2"/>
        <v>562</v>
      </c>
    </row>
    <row r="24" spans="1:12">
      <c r="A24" s="4">
        <v>21</v>
      </c>
      <c r="B24" s="4" t="s">
        <v>4</v>
      </c>
      <c r="C24" s="4" t="s">
        <v>49</v>
      </c>
      <c r="D24" s="8" t="s">
        <v>45</v>
      </c>
      <c r="E24" s="4" t="s">
        <v>40</v>
      </c>
      <c r="F24" s="4" t="s">
        <v>3</v>
      </c>
      <c r="G24" s="4">
        <v>1</v>
      </c>
      <c r="H24" s="6">
        <f>VLOOKUP(E24,[1]Invoice!$E$4:$H$31,4,FALSE)</f>
        <v>55</v>
      </c>
      <c r="I24" s="6">
        <f t="shared" si="0"/>
        <v>2</v>
      </c>
      <c r="J24" s="6">
        <f t="shared" si="1"/>
        <v>12</v>
      </c>
      <c r="K24" s="6">
        <v>50</v>
      </c>
      <c r="L24" s="6">
        <f t="shared" si="2"/>
        <v>119</v>
      </c>
    </row>
    <row r="25" spans="1:12">
      <c r="A25" s="4">
        <v>22</v>
      </c>
      <c r="B25" s="4" t="s">
        <v>4</v>
      </c>
      <c r="C25" s="4" t="s">
        <v>50</v>
      </c>
      <c r="D25" s="8" t="s">
        <v>45</v>
      </c>
      <c r="E25" s="4" t="s">
        <v>40</v>
      </c>
      <c r="F25" s="4" t="s">
        <v>7</v>
      </c>
      <c r="G25" s="4">
        <v>2</v>
      </c>
      <c r="H25" s="6">
        <f>VLOOKUP(E25,[1]Invoice!$E$4:$H$31,4,FALSE)</f>
        <v>55</v>
      </c>
      <c r="I25" s="6">
        <f t="shared" si="0"/>
        <v>4</v>
      </c>
      <c r="J25" s="6">
        <f t="shared" si="1"/>
        <v>24</v>
      </c>
      <c r="K25" s="6">
        <v>50</v>
      </c>
      <c r="L25" s="6">
        <f t="shared" si="2"/>
        <v>188</v>
      </c>
    </row>
    <row r="26" spans="1:12">
      <c r="A26" s="4">
        <v>23</v>
      </c>
      <c r="B26" s="4" t="s">
        <v>18</v>
      </c>
      <c r="C26" s="4" t="s">
        <v>58</v>
      </c>
      <c r="D26" s="8" t="s">
        <v>45</v>
      </c>
      <c r="E26" s="4" t="s">
        <v>37</v>
      </c>
      <c r="F26" s="4" t="s">
        <v>19</v>
      </c>
      <c r="G26" s="4">
        <v>1</v>
      </c>
      <c r="H26" s="6">
        <f>VLOOKUP(E26,[1]Invoice!$E$4:$H$31,4,FALSE)</f>
        <v>55</v>
      </c>
      <c r="I26" s="6">
        <f t="shared" si="0"/>
        <v>2</v>
      </c>
      <c r="J26" s="6">
        <f t="shared" si="1"/>
        <v>12</v>
      </c>
      <c r="K26" s="6">
        <v>50</v>
      </c>
      <c r="L26" s="6">
        <f t="shared" si="2"/>
        <v>119</v>
      </c>
    </row>
    <row r="27" spans="1:12">
      <c r="A27" s="4">
        <v>24</v>
      </c>
      <c r="B27" s="4" t="s">
        <v>18</v>
      </c>
      <c r="C27" s="4" t="s">
        <v>64</v>
      </c>
      <c r="D27" s="8" t="s">
        <v>45</v>
      </c>
      <c r="E27" s="4" t="s">
        <v>44</v>
      </c>
      <c r="F27" s="4" t="s">
        <v>25</v>
      </c>
      <c r="G27" s="4">
        <v>1</v>
      </c>
      <c r="H27" s="6">
        <f>VLOOKUP(E27,[1]Invoice!$E$4:$H$31,4,FALSE)</f>
        <v>60</v>
      </c>
      <c r="I27" s="6">
        <f t="shared" si="0"/>
        <v>2</v>
      </c>
      <c r="J27" s="6">
        <f t="shared" si="1"/>
        <v>12</v>
      </c>
      <c r="K27" s="6">
        <v>50</v>
      </c>
      <c r="L27" s="6">
        <f t="shared" si="2"/>
        <v>124</v>
      </c>
    </row>
    <row r="28" spans="1:12" s="3" customFormat="1">
      <c r="A28" s="13" t="s">
        <v>79</v>
      </c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7">
        <f>SUM(L4:L27)</f>
        <v>8242</v>
      </c>
    </row>
    <row r="29" spans="1:12" s="12" customFormat="1" ht="17.25" customHeight="1">
      <c r="A29" s="22" t="s">
        <v>78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  <c r="L29" s="11">
        <f>L28*7/100</f>
        <v>576.94000000000005</v>
      </c>
    </row>
    <row r="30" spans="1:12" s="12" customFormat="1" ht="16.5" customHeight="1">
      <c r="A30" s="22" t="s">
        <v>80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  <c r="L30" s="11">
        <f>L28-L29</f>
        <v>7665.0599999999995</v>
      </c>
    </row>
    <row r="31" spans="1:12" s="3" customFormat="1" ht="30" customHeight="1">
      <c r="A31" s="16" t="s">
        <v>31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</row>
    <row r="32" spans="1:12" s="3" customFormat="1" ht="30" customHeight="1">
      <c r="A32" s="16" t="s">
        <v>32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</row>
  </sheetData>
  <sortState ref="B4:L42">
    <sortCondition ref="B4"/>
  </sortState>
  <mergeCells count="9">
    <mergeCell ref="A28:K28"/>
    <mergeCell ref="A31:L31"/>
    <mergeCell ref="A32:L32"/>
    <mergeCell ref="A1:H1"/>
    <mergeCell ref="A2:H2"/>
    <mergeCell ref="A29:K29"/>
    <mergeCell ref="A30:K30"/>
    <mergeCell ref="I1:L1"/>
    <mergeCell ref="I2:L2"/>
  </mergeCells>
  <conditionalFormatting sqref="C1:C1048576">
    <cfRule type="duplicateValues" dxfId="0" priority="1"/>
  </conditionalFormatting>
  <pageMargins left="0.4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2024-05-13T08:04:15Z</cp:lastPrinted>
  <dcterms:created xsi:type="dcterms:W3CDTF">2024-05-10T07:34:07Z</dcterms:created>
  <dcterms:modified xsi:type="dcterms:W3CDTF">2024-05-13T08:04:16Z</dcterms:modified>
</cp:coreProperties>
</file>