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Invoice!$A$10:$S$66</definedName>
    <definedName name="_xlnm.Print_Titles" localSheetId="0">Invoice!$9:$10</definedName>
  </definedNames>
  <calcPr calcId="144525"/>
</workbook>
</file>

<file path=xl/calcChain.xml><?xml version="1.0" encoding="utf-8"?>
<calcChain xmlns="http://schemas.openxmlformats.org/spreadsheetml/2006/main">
  <c r="L63" i="1" l="1"/>
  <c r="K63" i="1"/>
  <c r="N55" i="1"/>
  <c r="P55" i="1" s="1"/>
  <c r="J55" i="1"/>
  <c r="E55" i="1"/>
  <c r="D55" i="1"/>
  <c r="N54" i="1"/>
  <c r="P54" i="1" s="1"/>
  <c r="J54" i="1"/>
  <c r="E54" i="1"/>
  <c r="D54" i="1"/>
  <c r="N62" i="1"/>
  <c r="P62" i="1" s="1"/>
  <c r="J62" i="1"/>
  <c r="E62" i="1"/>
  <c r="D62" i="1"/>
  <c r="N53" i="1"/>
  <c r="P53" i="1" s="1"/>
  <c r="J53" i="1"/>
  <c r="E53" i="1"/>
  <c r="D53" i="1"/>
  <c r="N59" i="1"/>
  <c r="P59" i="1" s="1"/>
  <c r="J59" i="1"/>
  <c r="E59" i="1"/>
  <c r="D59" i="1"/>
  <c r="N57" i="1"/>
  <c r="P57" i="1" s="1"/>
  <c r="J57" i="1"/>
  <c r="E57" i="1"/>
  <c r="D57" i="1"/>
  <c r="N58" i="1"/>
  <c r="P58" i="1" s="1"/>
  <c r="J58" i="1"/>
  <c r="E58" i="1"/>
  <c r="D58" i="1"/>
  <c r="N51" i="1"/>
  <c r="P51" i="1" s="1"/>
  <c r="J51" i="1"/>
  <c r="E51" i="1"/>
  <c r="D51" i="1"/>
  <c r="N56" i="1"/>
  <c r="P56" i="1" s="1"/>
  <c r="J56" i="1"/>
  <c r="E56" i="1"/>
  <c r="D56" i="1"/>
  <c r="N60" i="1"/>
  <c r="P60" i="1" s="1"/>
  <c r="J60" i="1"/>
  <c r="E60" i="1"/>
  <c r="D60" i="1"/>
  <c r="N61" i="1"/>
  <c r="P61" i="1" s="1"/>
  <c r="J61" i="1"/>
  <c r="E61" i="1"/>
  <c r="D61" i="1"/>
  <c r="N52" i="1"/>
  <c r="P52" i="1" s="1"/>
  <c r="J52" i="1"/>
  <c r="E52" i="1"/>
  <c r="D52" i="1"/>
  <c r="N48" i="1"/>
  <c r="P48" i="1" s="1"/>
  <c r="J48" i="1"/>
  <c r="E48" i="1"/>
  <c r="D48" i="1"/>
  <c r="N50" i="1"/>
  <c r="P50" i="1" s="1"/>
  <c r="J50" i="1"/>
  <c r="E50" i="1"/>
  <c r="D50" i="1"/>
  <c r="O47" i="1"/>
  <c r="N47" i="1"/>
  <c r="J47" i="1"/>
  <c r="E47" i="1"/>
  <c r="D47" i="1"/>
  <c r="N49" i="1"/>
  <c r="P49" i="1" s="1"/>
  <c r="J49" i="1"/>
  <c r="E49" i="1"/>
  <c r="D49" i="1"/>
  <c r="N45" i="1"/>
  <c r="P45" i="1" s="1"/>
  <c r="E45" i="1"/>
  <c r="D45" i="1"/>
  <c r="N46" i="1"/>
  <c r="P46" i="1" s="1"/>
  <c r="J46" i="1"/>
  <c r="E46" i="1"/>
  <c r="D46" i="1"/>
  <c r="N44" i="1"/>
  <c r="P44" i="1" s="1"/>
  <c r="J44" i="1"/>
  <c r="E44" i="1"/>
  <c r="D44" i="1"/>
  <c r="N40" i="1"/>
  <c r="P40" i="1" s="1"/>
  <c r="E40" i="1"/>
  <c r="D40" i="1"/>
  <c r="N41" i="1"/>
  <c r="P41" i="1" s="1"/>
  <c r="E41" i="1"/>
  <c r="D41" i="1"/>
  <c r="N43" i="1"/>
  <c r="P43" i="1" s="1"/>
  <c r="E43" i="1"/>
  <c r="D43" i="1"/>
  <c r="N42" i="1"/>
  <c r="P42" i="1" s="1"/>
  <c r="E42" i="1"/>
  <c r="D42" i="1"/>
  <c r="N39" i="1"/>
  <c r="P39" i="1" s="1"/>
  <c r="J39" i="1"/>
  <c r="E39" i="1"/>
  <c r="D39" i="1"/>
  <c r="O34" i="1"/>
  <c r="N34" i="1"/>
  <c r="J34" i="1"/>
  <c r="E34" i="1"/>
  <c r="D34" i="1"/>
  <c r="N38" i="1"/>
  <c r="P38" i="1" s="1"/>
  <c r="J38" i="1"/>
  <c r="E38" i="1"/>
  <c r="D38" i="1"/>
  <c r="N35" i="1"/>
  <c r="P35" i="1" s="1"/>
  <c r="J35" i="1"/>
  <c r="E35" i="1"/>
  <c r="D35" i="1"/>
  <c r="N36" i="1"/>
  <c r="P36" i="1" s="1"/>
  <c r="J36" i="1"/>
  <c r="E36" i="1"/>
  <c r="D36" i="1"/>
  <c r="N37" i="1"/>
  <c r="P37" i="1" s="1"/>
  <c r="J37" i="1"/>
  <c r="E37" i="1"/>
  <c r="D37" i="1"/>
  <c r="O33" i="1"/>
  <c r="N33" i="1"/>
  <c r="J33" i="1"/>
  <c r="E33" i="1"/>
  <c r="D33" i="1"/>
  <c r="N24" i="1"/>
  <c r="P24" i="1" s="1"/>
  <c r="J24" i="1"/>
  <c r="E24" i="1"/>
  <c r="D24" i="1"/>
  <c r="N29" i="1"/>
  <c r="P29" i="1" s="1"/>
  <c r="J29" i="1"/>
  <c r="E29" i="1"/>
  <c r="D29" i="1"/>
  <c r="N32" i="1"/>
  <c r="P32" i="1" s="1"/>
  <c r="J32" i="1"/>
  <c r="E32" i="1"/>
  <c r="D32" i="1"/>
  <c r="N30" i="1"/>
  <c r="P30" i="1" s="1"/>
  <c r="J30" i="1"/>
  <c r="E30" i="1"/>
  <c r="D30" i="1"/>
  <c r="N31" i="1"/>
  <c r="P31" i="1" s="1"/>
  <c r="J31" i="1"/>
  <c r="E31" i="1"/>
  <c r="D31" i="1"/>
  <c r="N28" i="1"/>
  <c r="P28" i="1" s="1"/>
  <c r="J28" i="1"/>
  <c r="E28" i="1"/>
  <c r="D28" i="1"/>
  <c r="N23" i="1"/>
  <c r="P23" i="1" s="1"/>
  <c r="J23" i="1"/>
  <c r="E23" i="1"/>
  <c r="D23" i="1"/>
  <c r="N25" i="1"/>
  <c r="P25" i="1" s="1"/>
  <c r="J25" i="1"/>
  <c r="E25" i="1"/>
  <c r="D25" i="1"/>
  <c r="N26" i="1"/>
  <c r="P26" i="1" s="1"/>
  <c r="J26" i="1"/>
  <c r="E26" i="1"/>
  <c r="D26" i="1"/>
  <c r="O27" i="1"/>
  <c r="N27" i="1"/>
  <c r="P27" i="1" s="1"/>
  <c r="J27" i="1"/>
  <c r="E27" i="1"/>
  <c r="D27" i="1"/>
  <c r="N22" i="1"/>
  <c r="P22" i="1" s="1"/>
  <c r="E22" i="1"/>
  <c r="D22" i="1"/>
  <c r="N21" i="1"/>
  <c r="P21" i="1" s="1"/>
  <c r="J21" i="1"/>
  <c r="E21" i="1"/>
  <c r="D21" i="1"/>
  <c r="O19" i="1"/>
  <c r="N19" i="1"/>
  <c r="E19" i="1"/>
  <c r="D19" i="1"/>
  <c r="N13" i="1"/>
  <c r="P13" i="1" s="1"/>
  <c r="J13" i="1"/>
  <c r="E13" i="1"/>
  <c r="D13" i="1"/>
  <c r="N20" i="1"/>
  <c r="P20" i="1" s="1"/>
  <c r="J20" i="1"/>
  <c r="E20" i="1"/>
  <c r="D20" i="1"/>
  <c r="N18" i="1"/>
  <c r="P18" i="1" s="1"/>
  <c r="J18" i="1"/>
  <c r="E18" i="1"/>
  <c r="D18" i="1"/>
  <c r="N17" i="1"/>
  <c r="P17" i="1" s="1"/>
  <c r="J17" i="1"/>
  <c r="E17" i="1"/>
  <c r="D17" i="1"/>
  <c r="N15" i="1"/>
  <c r="P15" i="1" s="1"/>
  <c r="J15" i="1"/>
  <c r="E15" i="1"/>
  <c r="D15" i="1"/>
  <c r="N16" i="1"/>
  <c r="P16" i="1" s="1"/>
  <c r="J16" i="1"/>
  <c r="E16" i="1"/>
  <c r="D16" i="1"/>
  <c r="N14" i="1"/>
  <c r="P14" i="1" s="1"/>
  <c r="J14" i="1"/>
  <c r="E14" i="1"/>
  <c r="D14" i="1"/>
  <c r="N12" i="1"/>
  <c r="P12" i="1" s="1"/>
  <c r="J12" i="1"/>
  <c r="E12" i="1"/>
  <c r="D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N11" i="1"/>
  <c r="N63" i="1" s="1"/>
  <c r="J11" i="1"/>
  <c r="E11" i="1"/>
  <c r="D11" i="1"/>
  <c r="O63" i="1" l="1"/>
  <c r="P34" i="1"/>
  <c r="P11" i="1"/>
  <c r="P19" i="1"/>
  <c r="P33" i="1"/>
  <c r="P47" i="1"/>
  <c r="P26" i="3" l="1"/>
  <c r="Q26" i="3"/>
</calcChain>
</file>

<file path=xl/sharedStrings.xml><?xml version="1.0" encoding="utf-8"?>
<sst xmlns="http://schemas.openxmlformats.org/spreadsheetml/2006/main" count="522" uniqueCount="271">
  <si>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</si>
  <si>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</si>
  <si>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</si>
  <si>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</si>
  <si>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</si>
  <si>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</si>
  <si>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</si>
  <si>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</si>
  <si>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</si>
  <si>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</si>
  <si>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</si>
  <si>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</si>
  <si>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</si>
  <si>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</si>
  <si>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</si>
  <si>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</si>
  <si>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</si>
  <si>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</si>
  <si>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</si>
  <si>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</si>
  <si>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</si>
  <si>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</si>
  <si>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</si>
  <si>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</si>
  <si>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</si>
  <si>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</si>
  <si>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</si>
  <si>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</si>
  <si>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</si>
  <si>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</si>
  <si>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</si>
  <si>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</si>
  <si>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</si>
  <si>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</si>
  <si>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</si>
  <si>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</si>
  <si>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</si>
  <si>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</si>
  <si>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</si>
  <si>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</si>
  <si>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</si>
  <si>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</si>
  <si>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</si>
  <si>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</si>
  <si>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</si>
  <si>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</si>
  <si>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</si>
  <si>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</si>
  <si>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</si>
  <si>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</si>
  <si>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</si>
  <si>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</si>
  <si>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</si>
  <si>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</si>
  <si>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</si>
  <si>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</si>
  <si>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</si>
  <si>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</si>
  <si>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</si>
  <si>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</si>
  <si>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</si>
  <si>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</si>
  <si>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</si>
  <si>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</si>
  <si>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</si>
  <si>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</si>
  <si>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</si>
  <si>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</si>
  <si>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</si>
  <si>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</si>
  <si>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</si>
  <si>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</si>
  <si>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</si>
  <si>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</si>
  <si>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</si>
  <si>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</si>
  <si>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</si>
  <si>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</si>
  <si>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</si>
  <si>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</si>
  <si>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</si>
  <si>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</si>
  <si>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</si>
  <si>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</si>
  <si>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</si>
  <si>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</si>
  <si>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</si>
  <si>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KALAHANDI</t>
  </si>
  <si>
    <t>KHORDHA</t>
  </si>
  <si>
    <t>SAMBALPUR</t>
  </si>
  <si>
    <t>SONEPUR</t>
  </si>
  <si>
    <t>BALASORE</t>
  </si>
  <si>
    <t>MAYURBHANJ</t>
  </si>
  <si>
    <t>KENDRAPARA</t>
  </si>
  <si>
    <t>BARGARH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</si>
  <si>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</si>
  <si>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</si>
  <si>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</si>
  <si>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</si>
  <si>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</si>
  <si>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</si>
  <si>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</si>
  <si>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</si>
  <si>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</si>
  <si>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</si>
  <si>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</si>
  <si>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</si>
  <si>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</si>
  <si>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</si>
  <si>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BISWAKARMA ENTERPRISES</t>
  </si>
  <si>
    <t>BETADA</t>
  </si>
  <si>
    <t>PURI</t>
  </si>
  <si>
    <t>GIFT-1</t>
  </si>
  <si>
    <t>HARIHARESWAR TILES AND COLOUR</t>
  </si>
  <si>
    <t>PATKURA (GARADPUR)</t>
  </si>
  <si>
    <t>GURUKRUPA STORE</t>
  </si>
  <si>
    <t>DELANG</t>
  </si>
  <si>
    <t>MAA TRADING CO</t>
  </si>
  <si>
    <t>KARANJIA</t>
  </si>
  <si>
    <t>DHANUPALI</t>
  </si>
  <si>
    <t>T P TRADERS</t>
  </si>
  <si>
    <t>RUPSA</t>
  </si>
  <si>
    <t>SURYA HARDWARE STORE</t>
  </si>
  <si>
    <t>MAHAVIR HARDWARE STORE</t>
  </si>
  <si>
    <t xml:space="preserve">KHUNTUNI </t>
  </si>
  <si>
    <t>SAJIT TRADERS</t>
  </si>
  <si>
    <t>KANDIAHAT</t>
  </si>
  <si>
    <t>SHREE SIDDHI VINAYAK ENTERPRISES</t>
  </si>
  <si>
    <t>BHAWANIPATNA</t>
  </si>
  <si>
    <t>BUGUDA</t>
  </si>
  <si>
    <t>GANAPATI IRON STORE</t>
  </si>
  <si>
    <t>ATTABIRA</t>
  </si>
  <si>
    <t>03/12/2025</t>
  </si>
  <si>
    <t>PL/JA/15650</t>
  </si>
  <si>
    <t>08/12/2025</t>
  </si>
  <si>
    <t>PL/JA/15568</t>
  </si>
  <si>
    <t>GIFT-3</t>
  </si>
  <si>
    <t>11/12/2025</t>
  </si>
  <si>
    <t>PL/JA/15750</t>
  </si>
  <si>
    <t>GIFT-15</t>
  </si>
  <si>
    <t>PL/JA/15803</t>
  </si>
  <si>
    <t>12/12/2025</t>
  </si>
  <si>
    <t>PL/JA/15799</t>
  </si>
  <si>
    <t>RANISATI PLY AND PAINTS</t>
  </si>
  <si>
    <t>GIFT-2</t>
  </si>
  <si>
    <t>13/12/2025</t>
  </si>
  <si>
    <t>PL/JA/15847</t>
  </si>
  <si>
    <t>PL/JA/16428</t>
  </si>
  <si>
    <t>MAA BHUASUNI PAINTS AND HARDWARE</t>
  </si>
  <si>
    <t>CDA-13</t>
  </si>
  <si>
    <t>17/12/2025</t>
  </si>
  <si>
    <t>PL/JA/16058</t>
  </si>
  <si>
    <t>ARANPURNA BHANDAR</t>
  </si>
  <si>
    <t>RAMBHA</t>
  </si>
  <si>
    <t>PL/JA/16059</t>
  </si>
  <si>
    <t>18/12/2025</t>
  </si>
  <si>
    <t>PL/JA/16011</t>
  </si>
  <si>
    <t>VINAYAK ASOOCIATES</t>
  </si>
  <si>
    <t>REDHAKHOL</t>
  </si>
  <si>
    <t>PL/JA/16123</t>
  </si>
  <si>
    <t>19/12/2025</t>
  </si>
  <si>
    <t>JA/290</t>
  </si>
  <si>
    <t>GAYATRY ENTERPRISES</t>
  </si>
  <si>
    <t>SIKHARPUR</t>
  </si>
  <si>
    <t>PL/JA/16142</t>
  </si>
  <si>
    <t>PALEI HARDWARE STORE</t>
  </si>
  <si>
    <t>GHATAGAON</t>
  </si>
  <si>
    <t>PL/JA/16235</t>
  </si>
  <si>
    <t>BAJARANGI COLOUR EMPORIAM</t>
  </si>
  <si>
    <t>RAJ SUNAKHALA</t>
  </si>
  <si>
    <t>20/12/2025</t>
  </si>
  <si>
    <t>PL/JA/16166</t>
  </si>
  <si>
    <t>AJIT JENA</t>
  </si>
  <si>
    <t>BANRA (BANKI)</t>
  </si>
  <si>
    <t>GIFT-17</t>
  </si>
  <si>
    <t>PL/JA/16205</t>
  </si>
  <si>
    <t>SAHU CYCLE HARDWARE AND ELECTRICALS</t>
  </si>
  <si>
    <t>UCHHLA</t>
  </si>
  <si>
    <t>22/12/2025</t>
  </si>
  <si>
    <t>PL/JA/16244</t>
  </si>
  <si>
    <t>PL/JA/16269</t>
  </si>
  <si>
    <t>KABITA ENTERPRISES</t>
  </si>
  <si>
    <t>SAHARAPADA</t>
  </si>
  <si>
    <t>PL/JA/16295</t>
  </si>
  <si>
    <t>PARTHA SARATHI ENTERPRISES</t>
  </si>
  <si>
    <t>PATRAPUR</t>
  </si>
  <si>
    <t>PL/JA/16460</t>
  </si>
  <si>
    <t>NEW SAI TARINI COLOUR HOUSE</t>
  </si>
  <si>
    <t>BONTH CHAK</t>
  </si>
  <si>
    <t>23/12/2025</t>
  </si>
  <si>
    <t>PL/JA/16283</t>
  </si>
  <si>
    <t>PL/JA/16285</t>
  </si>
  <si>
    <t>PL/JA/16385</t>
  </si>
  <si>
    <t>GANAPATI HARDWARE AND COLOURS</t>
  </si>
  <si>
    <t>KANTILO</t>
  </si>
  <si>
    <t>24/12/2025</t>
  </si>
  <si>
    <t>PL/JA/16423</t>
  </si>
  <si>
    <t>PL/JA/16426</t>
  </si>
  <si>
    <t>MAHAVIR AGENCIES</t>
  </si>
  <si>
    <t>KHANTAPADA</t>
  </si>
  <si>
    <t>PL/JA/16427</t>
  </si>
  <si>
    <t>26/12/2025</t>
  </si>
  <si>
    <t>PL/JA/16425</t>
  </si>
  <si>
    <t>MAA MANGALA HARDWARE STORE</t>
  </si>
  <si>
    <t>PL/JA/16443</t>
  </si>
  <si>
    <t>MAA SANTOSHI ENTERPRISES</t>
  </si>
  <si>
    <t>RAIPUR (CUTTACK)</t>
  </si>
  <si>
    <t>PL/JA/16454</t>
  </si>
  <si>
    <t>ASHIANA</t>
  </si>
  <si>
    <t>GHASIPURA</t>
  </si>
  <si>
    <t>27/12/2025</t>
  </si>
  <si>
    <t>PL/JA/16589</t>
  </si>
  <si>
    <t>SRI ABHIRAM TRADERS</t>
  </si>
  <si>
    <t>PL/JA/16592</t>
  </si>
  <si>
    <t>PL/JA/16593</t>
  </si>
  <si>
    <t>PL/JA/16594</t>
  </si>
  <si>
    <t>29/12/2025</t>
  </si>
  <si>
    <t>PL/JA/16590</t>
  </si>
  <si>
    <t>KHANDELWAL HARDWARE</t>
  </si>
  <si>
    <t>PL/JA/16591</t>
  </si>
  <si>
    <t>S K TRADERS</t>
  </si>
  <si>
    <t>BHATLI</t>
  </si>
  <si>
    <t>30/12/2025</t>
  </si>
  <si>
    <t>PL/JA/16607</t>
  </si>
  <si>
    <t>31/12/2025</t>
  </si>
  <si>
    <t>PL/JA/16649</t>
  </si>
  <si>
    <t>JAY JAGANNATH TRADERS</t>
  </si>
  <si>
    <t>DHALAPATHAR</t>
  </si>
  <si>
    <t>PL/JA/16674</t>
  </si>
  <si>
    <t>PURNA LAXMI HARDWARE AND PAINTS</t>
  </si>
  <si>
    <t>LALBAG</t>
  </si>
  <si>
    <t>PL/JA/16787</t>
  </si>
  <si>
    <t>OMM RUDRAYA NAMAH TILES &amp; MARBLES</t>
  </si>
  <si>
    <t>BAGADA</t>
  </si>
  <si>
    <t>PL/JA/16865</t>
  </si>
  <si>
    <t>BEHERA ENTERPRISES</t>
  </si>
  <si>
    <t>GOPALPUR (BALASORE)</t>
  </si>
  <si>
    <t>PL/JA/16946</t>
  </si>
  <si>
    <t>MAA TARINI HARDWARE AND PAINT</t>
  </si>
  <si>
    <t>JALESWAR</t>
  </si>
  <si>
    <t>PL/JA/16996</t>
  </si>
  <si>
    <t>ANWITA ENTERPRISES</t>
  </si>
  <si>
    <t>BEHERAMAL</t>
  </si>
  <si>
    <t>JHARSUGUDA</t>
  </si>
  <si>
    <t>PL/JA/16997</t>
  </si>
  <si>
    <t>AMBICA HARDWARE STORE</t>
  </si>
  <si>
    <t>BARPALI</t>
  </si>
  <si>
    <t>PL/JA/17001</t>
  </si>
  <si>
    <t>PL/JA/17012</t>
  </si>
  <si>
    <t>PL/JA/17042</t>
  </si>
  <si>
    <t>ARUN PAINTS AND SANITARY</t>
  </si>
  <si>
    <t>LANJIPALLI</t>
  </si>
  <si>
    <t>PL/JA/17046</t>
  </si>
  <si>
    <t>BEHERA HARDWARE AND COLOURS</t>
  </si>
  <si>
    <t>BHUBANESWAR</t>
  </si>
  <si>
    <t>PL/JA/17049</t>
  </si>
  <si>
    <t>PL/JA/17072</t>
  </si>
  <si>
    <t>PL/JA/17097</t>
  </si>
  <si>
    <t>SIDHIBINAYAK TRADERS</t>
  </si>
  <si>
    <t>JASIPUR</t>
  </si>
  <si>
    <t>PL/JA/17098</t>
  </si>
  <si>
    <t xml:space="preserve">SUNIL HARDWARE </t>
  </si>
  <si>
    <t>JUNAGARH</t>
  </si>
  <si>
    <t>PL/JA/17099</t>
  </si>
  <si>
    <t>ANUP HARDWARE KALAHANDI</t>
  </si>
  <si>
    <t>UTKELA</t>
  </si>
  <si>
    <t>TOTAL</t>
  </si>
  <si>
    <t>(RUPEES TWO LAKH FOUR THOUSAND THREE HUNDRED EIGHTY FIVE ONLY)</t>
  </si>
  <si>
    <t>TULASIPUR, NAYAGARH</t>
  </si>
  <si>
    <t>Thanking you for your business.
PRAGATI LOGISTICS</t>
  </si>
  <si>
    <t xml:space="preserve">MONTH : DECEMBER, 2025
Bill Date:  31/12/2025
Bill NO : 24141
Total Amount:  204385.00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</si>
</sst>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vertical="center" wrapText="1"/>
    </xf>
    <xf numFmtId="2" fontId="1" fillId="0" borderId="15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6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1" fillId="0" borderId="7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 wrapText="1"/>
    </xf>
    <xf numFmtId="0" fontId="0" fillId="0" borderId="15" xfId="0" applyNumberFormat="1" applyFont="1" applyBorder="1" applyAlignment="1">
      <alignment horizontal="left" vertical="center" wrapText="1"/>
    </xf>
    <xf numFmtId="0" fontId="0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2" fontId="1" fillId="0" borderId="1" xfId="0" applyNumberFormat="1" applyFont="1" applyBorder="1"/>
    <xf numFmtId="0" fontId="0" fillId="0" borderId="16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26" xfId="0" applyNumberFormat="1" applyFont="1" applyBorder="1" applyAlignment="1">
      <alignment vertical="center"/>
    </xf>
    <xf numFmtId="0" fontId="0" fillId="0" borderId="26" xfId="0" applyNumberFormat="1" applyFont="1" applyBorder="1" applyAlignment="1">
      <alignment horizontal="left" vertical="center"/>
    </xf>
    <xf numFmtId="0" fontId="0" fillId="0" borderId="26" xfId="0" applyNumberFormat="1" applyFont="1" applyBorder="1" applyAlignment="1">
      <alignment vertical="center" wrapText="1"/>
    </xf>
    <xf numFmtId="0" fontId="1" fillId="0" borderId="26" xfId="0" applyNumberFormat="1" applyFont="1" applyBorder="1" applyAlignment="1">
      <alignment horizontal="center" vertical="center"/>
    </xf>
    <xf numFmtId="2" fontId="0" fillId="0" borderId="26" xfId="0" applyNumberFormat="1" applyFont="1" applyBorder="1" applyAlignment="1">
      <alignment vertical="center"/>
    </xf>
    <xf numFmtId="0" fontId="3" fillId="0" borderId="27" xfId="0" applyNumberFormat="1" applyFont="1" applyBorder="1" applyAlignment="1">
      <alignment vertical="center"/>
    </xf>
    <xf numFmtId="0" fontId="3" fillId="2" borderId="16" xfId="0" applyNumberFormat="1" applyFont="1" applyFill="1" applyBorder="1" applyAlignment="1">
      <alignment vertical="center"/>
    </xf>
    <xf numFmtId="0" fontId="3" fillId="0" borderId="16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133349</xdr:rowOff>
    </xdr:from>
    <xdr:to>
      <xdr:col>6</xdr:col>
      <xdr:colOff>342900</xdr:colOff>
      <xdr:row>2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5210175" cy="1066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TA\Desktop\SSIL%20DECEMBER%20SALES%20BISWAJ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LY,%202025/SSIL%20PAINTS%20INDUSTRIES%20PVT%20LTD%20JULY,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UGUST,%202025/SSIL%20PAINTS%20INDUSTRIES%20PVT%20LTD%20AUGUST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PL/JA/15650</v>
          </cell>
          <cell r="C4">
            <v>2691540561</v>
          </cell>
          <cell r="D4" t="str">
            <v>03.12.2025</v>
          </cell>
        </row>
        <row r="5">
          <cell r="B5" t="str">
            <v>PL/JA/15568</v>
          </cell>
          <cell r="C5">
            <v>2691540562</v>
          </cell>
          <cell r="D5" t="str">
            <v>08.12.2025</v>
          </cell>
        </row>
        <row r="6">
          <cell r="B6" t="str">
            <v>PL/JA/16059</v>
          </cell>
          <cell r="C6">
            <v>2691540563</v>
          </cell>
          <cell r="D6" t="str">
            <v>09.12.2025</v>
          </cell>
        </row>
        <row r="7">
          <cell r="B7" t="str">
            <v>PL/JA/15750</v>
          </cell>
          <cell r="C7">
            <v>2691540564</v>
          </cell>
          <cell r="D7" t="str">
            <v>09.12.2025</v>
          </cell>
        </row>
        <row r="8">
          <cell r="B8" t="str">
            <v>PL/JA/15799</v>
          </cell>
          <cell r="C8">
            <v>2691540565</v>
          </cell>
          <cell r="D8" t="str">
            <v>11.12.2025</v>
          </cell>
        </row>
        <row r="9">
          <cell r="B9" t="str">
            <v>PL/JA/15803</v>
          </cell>
          <cell r="C9">
            <v>2691540566</v>
          </cell>
          <cell r="D9" t="str">
            <v>11.12.2025</v>
          </cell>
        </row>
        <row r="10">
          <cell r="B10" t="str">
            <v>PL/JA/15847</v>
          </cell>
          <cell r="C10">
            <v>2691540567</v>
          </cell>
          <cell r="D10" t="str">
            <v>12.12.2025</v>
          </cell>
        </row>
        <row r="11">
          <cell r="B11" t="str">
            <v>PL/JA/16428</v>
          </cell>
          <cell r="C11">
            <v>2691540569</v>
          </cell>
          <cell r="D11" t="str">
            <v>13.12.2025</v>
          </cell>
        </row>
        <row r="12">
          <cell r="B12" t="str">
            <v>PL/JA/16011</v>
          </cell>
          <cell r="C12">
            <v>2691540570</v>
          </cell>
          <cell r="D12" t="str">
            <v>16.12.2025</v>
          </cell>
        </row>
        <row r="13">
          <cell r="B13" t="str">
            <v>PL/JA/16058</v>
          </cell>
          <cell r="C13">
            <v>2691540571</v>
          </cell>
          <cell r="D13" t="str">
            <v>17.12.2025</v>
          </cell>
        </row>
        <row r="14">
          <cell r="B14" t="str">
            <v>PL/JA/16123</v>
          </cell>
          <cell r="C14">
            <v>2691540572</v>
          </cell>
          <cell r="D14" t="str">
            <v>18.12.2025</v>
          </cell>
        </row>
        <row r="15">
          <cell r="B15" t="str">
            <v>JA/290</v>
          </cell>
          <cell r="C15">
            <v>2691540573</v>
          </cell>
          <cell r="D15" t="str">
            <v>18.12.2025</v>
          </cell>
        </row>
        <row r="16">
          <cell r="B16" t="str">
            <v>PL/JA/16205</v>
          </cell>
          <cell r="C16">
            <v>2691540574</v>
          </cell>
          <cell r="D16" t="str">
            <v>18.12.2025</v>
          </cell>
        </row>
        <row r="17">
          <cell r="B17" t="str">
            <v>PL/JA/16285</v>
          </cell>
          <cell r="C17">
            <v>2691540575</v>
          </cell>
          <cell r="D17" t="str">
            <v>18.12.2025</v>
          </cell>
        </row>
        <row r="18">
          <cell r="B18" t="str">
            <v>PL/JA/16166</v>
          </cell>
          <cell r="C18">
            <v>2691540576</v>
          </cell>
          <cell r="D18" t="str">
            <v>18.12.2025</v>
          </cell>
        </row>
        <row r="19">
          <cell r="B19" t="str">
            <v>PL/JA/16235</v>
          </cell>
          <cell r="C19">
            <v>2691540577</v>
          </cell>
          <cell r="D19" t="str">
            <v>19.12.2025</v>
          </cell>
        </row>
        <row r="20">
          <cell r="B20" t="str">
            <v>PL/JA/16142</v>
          </cell>
          <cell r="C20">
            <v>2691540578</v>
          </cell>
          <cell r="D20" t="str">
            <v>19.12.2025</v>
          </cell>
        </row>
        <row r="21">
          <cell r="B21" t="str">
            <v>PL/JA/16244</v>
          </cell>
          <cell r="C21">
            <v>2691540579</v>
          </cell>
          <cell r="D21" t="str">
            <v>20.12.2025</v>
          </cell>
        </row>
        <row r="22">
          <cell r="B22" t="str">
            <v>PL/JA/16283</v>
          </cell>
          <cell r="C22">
            <v>2691540580</v>
          </cell>
          <cell r="D22" t="str">
            <v>20.12.2025</v>
          </cell>
        </row>
        <row r="23">
          <cell r="B23" t="str">
            <v>PL/JA/16295</v>
          </cell>
          <cell r="C23">
            <v>2691540581</v>
          </cell>
          <cell r="D23" t="str">
            <v>22.12.2025</v>
          </cell>
        </row>
        <row r="24">
          <cell r="B24" t="str">
            <v>PL/JA/16269</v>
          </cell>
          <cell r="C24">
            <v>2691540582</v>
          </cell>
          <cell r="D24" t="str">
            <v>22.12.2025</v>
          </cell>
        </row>
        <row r="25">
          <cell r="B25" t="str">
            <v>PL/JA/16460</v>
          </cell>
          <cell r="C25">
            <v>2691540583</v>
          </cell>
          <cell r="D25" t="str">
            <v>22.12.2025</v>
          </cell>
        </row>
        <row r="26">
          <cell r="B26" t="str">
            <v>PL/JA/16385</v>
          </cell>
          <cell r="C26">
            <v>2691540584</v>
          </cell>
          <cell r="D26" t="str">
            <v>23.12.2025</v>
          </cell>
        </row>
        <row r="27">
          <cell r="B27" t="str">
            <v>PL/JA/16443</v>
          </cell>
          <cell r="C27">
            <v>2691540585</v>
          </cell>
          <cell r="D27" t="str">
            <v>23.12.2025</v>
          </cell>
        </row>
        <row r="28">
          <cell r="B28" t="str">
            <v>PL/JA/16427</v>
          </cell>
          <cell r="C28">
            <v>2691540586</v>
          </cell>
          <cell r="D28" t="str">
            <v>24.12.2025</v>
          </cell>
        </row>
        <row r="29">
          <cell r="B29" t="str">
            <v>PL/JA/16426</v>
          </cell>
          <cell r="C29">
            <v>2691540587</v>
          </cell>
          <cell r="D29" t="str">
            <v>24.12.2025</v>
          </cell>
        </row>
        <row r="30">
          <cell r="B30" t="str">
            <v>PL/JA/16423</v>
          </cell>
          <cell r="C30">
            <v>2691540588</v>
          </cell>
          <cell r="D30" t="str">
            <v>24.12.2025</v>
          </cell>
        </row>
        <row r="31">
          <cell r="B31" t="str">
            <v>PL/JA/16425</v>
          </cell>
          <cell r="C31">
            <v>2691540589</v>
          </cell>
          <cell r="D31" t="str">
            <v>26.12.2025</v>
          </cell>
        </row>
        <row r="32">
          <cell r="B32" t="str">
            <v>PL/JA/16454</v>
          </cell>
          <cell r="C32">
            <v>2691540590</v>
          </cell>
          <cell r="D32" t="str">
            <v>26.12.2025</v>
          </cell>
        </row>
        <row r="33">
          <cell r="B33" t="str">
            <v>PL/JA/16594</v>
          </cell>
          <cell r="C33">
            <v>2691540591</v>
          </cell>
          <cell r="D33" t="str">
            <v>27.12.2025</v>
          </cell>
        </row>
        <row r="34">
          <cell r="B34" t="str">
            <v>PL/JA/16593</v>
          </cell>
          <cell r="C34">
            <v>2691540592</v>
          </cell>
          <cell r="D34" t="str">
            <v>27.12.2025</v>
          </cell>
        </row>
        <row r="35">
          <cell r="B35" t="str">
            <v>PL/JA/16589</v>
          </cell>
          <cell r="C35">
            <v>2691540593</v>
          </cell>
          <cell r="D35" t="str">
            <v>27.12.2025</v>
          </cell>
        </row>
        <row r="36">
          <cell r="B36" t="str">
            <v>PL/JA/16592</v>
          </cell>
          <cell r="C36">
            <v>2691540594</v>
          </cell>
          <cell r="D36" t="str">
            <v>27.12.2025</v>
          </cell>
        </row>
        <row r="37">
          <cell r="B37" t="str">
            <v>PL/JA/16590</v>
          </cell>
          <cell r="C37">
            <v>2691540595</v>
          </cell>
          <cell r="D37" t="str">
            <v>29.12.2025</v>
          </cell>
        </row>
        <row r="38">
          <cell r="B38" t="str">
            <v>PL/JA/16607</v>
          </cell>
          <cell r="C38">
            <v>2691540596</v>
          </cell>
          <cell r="D38" t="str">
            <v>29.12.2025</v>
          </cell>
        </row>
        <row r="39">
          <cell r="B39" t="str">
            <v>PL/JA/16591</v>
          </cell>
          <cell r="C39">
            <v>2691540597</v>
          </cell>
          <cell r="D39" t="str">
            <v>29.12.2025</v>
          </cell>
        </row>
        <row r="40">
          <cell r="B40" t="str">
            <v>PL/JA/16674</v>
          </cell>
          <cell r="C40">
            <v>2691540598</v>
          </cell>
          <cell r="D40" t="str">
            <v>29.12.2025</v>
          </cell>
        </row>
        <row r="41">
          <cell r="B41" t="str">
            <v>PL/JA/16865</v>
          </cell>
          <cell r="C41">
            <v>2691540599</v>
          </cell>
          <cell r="D41" t="str">
            <v>30.12.2025</v>
          </cell>
        </row>
        <row r="42">
          <cell r="B42" t="str">
            <v>PL/JA/16649</v>
          </cell>
          <cell r="C42">
            <v>2691540600</v>
          </cell>
          <cell r="D42" t="str">
            <v>31.12.2025</v>
          </cell>
        </row>
        <row r="43">
          <cell r="B43" t="str">
            <v>PL/JA/16787</v>
          </cell>
          <cell r="C43">
            <v>2691540601</v>
          </cell>
          <cell r="D43" t="str">
            <v>31.12.2025</v>
          </cell>
        </row>
        <row r="44">
          <cell r="B44" t="str">
            <v>PL/JA/17012</v>
          </cell>
          <cell r="C44">
            <v>2691540602</v>
          </cell>
          <cell r="D44" t="str">
            <v>31.12.2025</v>
          </cell>
        </row>
        <row r="45">
          <cell r="B45" t="str">
            <v>PL/JA/16946</v>
          </cell>
          <cell r="C45">
            <v>2691540604</v>
          </cell>
          <cell r="D45" t="str">
            <v>31.12.2025</v>
          </cell>
        </row>
        <row r="46">
          <cell r="B46" t="str">
            <v>PL/JA/17072</v>
          </cell>
          <cell r="C46">
            <v>2691540605</v>
          </cell>
          <cell r="D46" t="str">
            <v>31.12.2025</v>
          </cell>
        </row>
        <row r="47">
          <cell r="B47" t="str">
            <v>PL/JA/17098</v>
          </cell>
          <cell r="C47">
            <v>2691540606</v>
          </cell>
          <cell r="D47" t="str">
            <v>31.12.2025</v>
          </cell>
        </row>
        <row r="48">
          <cell r="B48" t="str">
            <v>PL/JA/17099</v>
          </cell>
          <cell r="C48">
            <v>2691540607</v>
          </cell>
          <cell r="D48" t="str">
            <v>31.12.2025</v>
          </cell>
        </row>
        <row r="49">
          <cell r="B49" t="str">
            <v>PL/JA/17001</v>
          </cell>
          <cell r="C49">
            <v>2691540608</v>
          </cell>
          <cell r="D49" t="str">
            <v>31.12.2025</v>
          </cell>
        </row>
        <row r="50">
          <cell r="B50" t="str">
            <v>PL/JA/17046</v>
          </cell>
          <cell r="C50">
            <v>2691540609</v>
          </cell>
          <cell r="D50" t="str">
            <v>31.12.2025</v>
          </cell>
        </row>
        <row r="51">
          <cell r="B51" t="str">
            <v>PL/JA/17042</v>
          </cell>
          <cell r="C51">
            <v>2691540610</v>
          </cell>
          <cell r="D51" t="str">
            <v>31.12.2025</v>
          </cell>
        </row>
        <row r="52">
          <cell r="B52" t="str">
            <v>PL/JA/17049</v>
          </cell>
          <cell r="C52">
            <v>2691540611</v>
          </cell>
          <cell r="D52" t="str">
            <v>31.12.2025</v>
          </cell>
        </row>
        <row r="53">
          <cell r="B53" t="str">
            <v>PL/JA/16997</v>
          </cell>
          <cell r="C53">
            <v>2691540612</v>
          </cell>
          <cell r="D53" t="str">
            <v>31.12.2025</v>
          </cell>
        </row>
        <row r="54">
          <cell r="B54" t="str">
            <v>PL/JA/16996</v>
          </cell>
          <cell r="C54">
            <v>2691540613</v>
          </cell>
          <cell r="D54" t="str">
            <v>31.12.2025</v>
          </cell>
        </row>
        <row r="55">
          <cell r="B55" t="str">
            <v>PL/JA/17097</v>
          </cell>
          <cell r="C55">
            <v>2691540614</v>
          </cell>
          <cell r="D55" t="str">
            <v>31.12.2025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ADA</v>
          </cell>
          <cell r="B2">
            <v>145</v>
          </cell>
        </row>
        <row r="3">
          <cell r="A3" t="str">
            <v>AMBAPUA GANJAM</v>
          </cell>
          <cell r="B3">
            <v>210</v>
          </cell>
        </row>
        <row r="4">
          <cell r="A4" t="str">
            <v>ANANDAPUR</v>
          </cell>
          <cell r="B4">
            <v>125</v>
          </cell>
        </row>
        <row r="5">
          <cell r="A5" t="str">
            <v>ANANTAPUR SORO</v>
          </cell>
          <cell r="B5">
            <v>150</v>
          </cell>
        </row>
        <row r="6">
          <cell r="A6" t="str">
            <v>ANGUL</v>
          </cell>
          <cell r="B6">
            <v>130</v>
          </cell>
        </row>
        <row r="7">
          <cell r="A7" t="str">
            <v>ARNAPAL</v>
          </cell>
          <cell r="B7">
            <v>130</v>
          </cell>
        </row>
        <row r="8">
          <cell r="A8" t="str">
            <v>BARAMBA</v>
          </cell>
          <cell r="B8">
            <v>80</v>
          </cell>
        </row>
        <row r="9">
          <cell r="A9" t="str">
            <v>BADAMBADI</v>
          </cell>
          <cell r="B9">
            <v>15</v>
          </cell>
        </row>
        <row r="10">
          <cell r="A10" t="str">
            <v>BADAMULABASANTA</v>
          </cell>
          <cell r="B10">
            <v>90</v>
          </cell>
        </row>
        <row r="11">
          <cell r="A11" t="str">
            <v>BADAPATASUNDARPUR</v>
          </cell>
          <cell r="B11">
            <v>50</v>
          </cell>
        </row>
        <row r="12">
          <cell r="A12" t="str">
            <v>BAGHAMARI</v>
          </cell>
          <cell r="B12">
            <v>75</v>
          </cell>
        </row>
        <row r="13">
          <cell r="A13" t="str">
            <v>BAHALDA</v>
          </cell>
          <cell r="B13">
            <v>300</v>
          </cell>
        </row>
        <row r="14">
          <cell r="A14" t="str">
            <v>BALARAM PRASAD</v>
          </cell>
          <cell r="B14">
            <v>125</v>
          </cell>
        </row>
        <row r="15">
          <cell r="A15" t="str">
            <v>BALASORE</v>
          </cell>
          <cell r="B15">
            <v>200</v>
          </cell>
        </row>
        <row r="16">
          <cell r="A16" t="str">
            <v>BALIA BAZAR</v>
          </cell>
          <cell r="B16">
            <v>85</v>
          </cell>
        </row>
        <row r="17">
          <cell r="A17" t="str">
            <v>BALIKHANDA</v>
          </cell>
          <cell r="B17">
            <v>155</v>
          </cell>
        </row>
        <row r="18">
          <cell r="A18" t="str">
            <v>BANARPAL</v>
          </cell>
          <cell r="B18">
            <v>130</v>
          </cell>
        </row>
        <row r="19">
          <cell r="A19" t="str">
            <v>BANKI</v>
          </cell>
          <cell r="B19">
            <v>50</v>
          </cell>
        </row>
        <row r="20">
          <cell r="A20" t="str">
            <v>BARIMULA</v>
          </cell>
          <cell r="B20">
            <v>65</v>
          </cell>
        </row>
        <row r="21">
          <cell r="A21" t="str">
            <v>BASTA</v>
          </cell>
          <cell r="B21">
            <v>240</v>
          </cell>
        </row>
        <row r="22">
          <cell r="A22" t="str">
            <v>BASUDEVPUR</v>
          </cell>
          <cell r="B22">
            <v>160</v>
          </cell>
        </row>
        <row r="23">
          <cell r="A23" t="str">
            <v>BERHAMPUR</v>
          </cell>
          <cell r="B23">
            <v>210</v>
          </cell>
        </row>
        <row r="24">
          <cell r="A24" t="str">
            <v>BETADA</v>
          </cell>
          <cell r="B24">
            <v>150</v>
          </cell>
        </row>
        <row r="25">
          <cell r="A25" t="str">
            <v>BETNOTI</v>
          </cell>
          <cell r="B25">
            <v>285</v>
          </cell>
        </row>
        <row r="26">
          <cell r="A26" t="str">
            <v>BHADRAK</v>
          </cell>
          <cell r="B26">
            <v>130</v>
          </cell>
        </row>
        <row r="27">
          <cell r="A27" t="str">
            <v>BHANJANAGAR</v>
          </cell>
          <cell r="B27">
            <v>280</v>
          </cell>
        </row>
        <row r="28">
          <cell r="A28" t="str">
            <v>BHAPUR BRP</v>
          </cell>
          <cell r="B28">
            <v>210</v>
          </cell>
        </row>
        <row r="29">
          <cell r="A29" t="str">
            <v>BHARATPUR</v>
          </cell>
          <cell r="B29">
            <v>55</v>
          </cell>
        </row>
        <row r="30">
          <cell r="A30" t="str">
            <v>BHUBANESWAR</v>
          </cell>
          <cell r="B30">
            <v>35</v>
          </cell>
        </row>
        <row r="31">
          <cell r="A31" t="str">
            <v>BHUBANESWAR (UNIT-4)</v>
          </cell>
          <cell r="B31">
            <v>35</v>
          </cell>
        </row>
        <row r="32">
          <cell r="A32" t="str">
            <v>BHUTMUNDAI</v>
          </cell>
          <cell r="B32">
            <v>85</v>
          </cell>
        </row>
        <row r="33">
          <cell r="A33" t="str">
            <v>BISOI</v>
          </cell>
          <cell r="B33">
            <v>270</v>
          </cell>
        </row>
        <row r="34">
          <cell r="A34" t="str">
            <v>BOINDA</v>
          </cell>
          <cell r="B34">
            <v>170</v>
          </cell>
        </row>
        <row r="35">
          <cell r="A35" t="str">
            <v>BONTH CHAK</v>
          </cell>
          <cell r="B35">
            <v>135</v>
          </cell>
        </row>
        <row r="36">
          <cell r="A36" t="str">
            <v>BUGUDA</v>
          </cell>
          <cell r="B36">
            <v>200</v>
          </cell>
        </row>
        <row r="37">
          <cell r="A37" t="str">
            <v>CHANDAKA</v>
          </cell>
          <cell r="B37">
            <v>45</v>
          </cell>
        </row>
        <row r="38">
          <cell r="A38" t="str">
            <v>CHHATABARA</v>
          </cell>
          <cell r="B38">
            <v>50</v>
          </cell>
        </row>
        <row r="39">
          <cell r="A39" t="str">
            <v>CHHATRAPUR</v>
          </cell>
          <cell r="B39">
            <v>185</v>
          </cell>
        </row>
        <row r="40">
          <cell r="A40" t="str">
            <v>CHOUDWAR</v>
          </cell>
          <cell r="B40">
            <v>15</v>
          </cell>
        </row>
        <row r="41">
          <cell r="A41" t="str">
            <v>COLLEGE SQUARE</v>
          </cell>
          <cell r="B41">
            <v>10</v>
          </cell>
        </row>
        <row r="42">
          <cell r="A42" t="str">
            <v>CUTTACK</v>
          </cell>
          <cell r="B42">
            <v>15</v>
          </cell>
        </row>
        <row r="43">
          <cell r="A43" t="str">
            <v>CUTTACK CONTAINMENT ROAD</v>
          </cell>
          <cell r="B43">
            <v>15</v>
          </cell>
        </row>
        <row r="44">
          <cell r="A44" t="str">
            <v>DAMANA</v>
          </cell>
          <cell r="B44">
            <v>35</v>
          </cell>
        </row>
        <row r="45">
          <cell r="A45" t="str">
            <v>DANAGADI</v>
          </cell>
          <cell r="B45">
            <v>90</v>
          </cell>
        </row>
        <row r="46">
          <cell r="A46" t="str">
            <v>DHALAPATHAR</v>
          </cell>
          <cell r="B46">
            <v>90</v>
          </cell>
        </row>
        <row r="47">
          <cell r="A47" t="str">
            <v>DHAMNAGAR</v>
          </cell>
          <cell r="B47">
            <v>155</v>
          </cell>
        </row>
        <row r="48">
          <cell r="A48" t="str">
            <v>DHENKANAL</v>
          </cell>
          <cell r="B48">
            <v>50</v>
          </cell>
        </row>
        <row r="49">
          <cell r="A49" t="str">
            <v>DIGAPAHANDI</v>
          </cell>
          <cell r="B49">
            <v>235</v>
          </cell>
        </row>
        <row r="50">
          <cell r="A50" t="str">
            <v>GAJAPATI</v>
          </cell>
          <cell r="B50">
            <v>350</v>
          </cell>
        </row>
        <row r="51">
          <cell r="A51" t="str">
            <v>GANESWARPUR GANJAM</v>
          </cell>
          <cell r="B51">
            <v>220</v>
          </cell>
        </row>
        <row r="52">
          <cell r="A52" t="str">
            <v>GANJAM</v>
          </cell>
          <cell r="B52">
            <v>230</v>
          </cell>
        </row>
        <row r="53">
          <cell r="A53" t="str">
            <v>GELPUR</v>
          </cell>
          <cell r="B53">
            <v>110</v>
          </cell>
        </row>
        <row r="54">
          <cell r="A54" t="str">
            <v>GHASIPURA</v>
          </cell>
          <cell r="B54">
            <v>125</v>
          </cell>
        </row>
        <row r="55">
          <cell r="A55" t="str">
            <v>GHATAGAON</v>
          </cell>
          <cell r="B55">
            <v>255</v>
          </cell>
        </row>
        <row r="56">
          <cell r="A56" t="str">
            <v>GODISAHI</v>
          </cell>
          <cell r="B56">
            <v>30</v>
          </cell>
        </row>
        <row r="57">
          <cell r="A57" t="str">
            <v>GOSANINUAGAON BRP</v>
          </cell>
          <cell r="B57">
            <v>210</v>
          </cell>
        </row>
        <row r="58">
          <cell r="A58" t="str">
            <v>GOTARA</v>
          </cell>
          <cell r="B58">
            <v>35</v>
          </cell>
        </row>
        <row r="59">
          <cell r="A59" t="str">
            <v>GOVINDPUR BAIROI</v>
          </cell>
          <cell r="B59">
            <v>50</v>
          </cell>
        </row>
        <row r="60">
          <cell r="A60" t="str">
            <v>GULNAGAR</v>
          </cell>
          <cell r="B60">
            <v>85</v>
          </cell>
        </row>
        <row r="61">
          <cell r="A61" t="str">
            <v>HADUBHANGI</v>
          </cell>
          <cell r="B61">
            <v>350</v>
          </cell>
        </row>
        <row r="62">
          <cell r="A62" t="str">
            <v>HARIRAJPUR (KHURDA)</v>
          </cell>
          <cell r="B62">
            <v>30</v>
          </cell>
        </row>
        <row r="63">
          <cell r="A63" t="str">
            <v>HATADIHI</v>
          </cell>
          <cell r="B63">
            <v>130</v>
          </cell>
        </row>
        <row r="64">
          <cell r="A64" t="str">
            <v>JAGATSINGHPUR</v>
          </cell>
          <cell r="B64">
            <v>60</v>
          </cell>
        </row>
        <row r="65">
          <cell r="A65" t="str">
            <v>JAJATI NAGAR</v>
          </cell>
          <cell r="B65">
            <v>70</v>
          </cell>
        </row>
        <row r="66">
          <cell r="A66" t="str">
            <v>JAJPUR TOWN</v>
          </cell>
          <cell r="B66">
            <v>70</v>
          </cell>
        </row>
        <row r="67">
          <cell r="A67" t="str">
            <v>JALESWAR</v>
          </cell>
          <cell r="B67">
            <v>260</v>
          </cell>
        </row>
        <row r="68">
          <cell r="A68" t="str">
            <v>JAMUJHADI</v>
          </cell>
          <cell r="B68">
            <v>130</v>
          </cell>
        </row>
        <row r="69">
          <cell r="A69" t="str">
            <v>JARKA</v>
          </cell>
          <cell r="B69">
            <v>60</v>
          </cell>
        </row>
        <row r="70">
          <cell r="A70" t="str">
            <v>JUNUSPATNA</v>
          </cell>
          <cell r="B70">
            <v>15</v>
          </cell>
        </row>
        <row r="71">
          <cell r="A71" t="str">
            <v>KADALIMUNDA ANGUL</v>
          </cell>
          <cell r="B71">
            <v>130</v>
          </cell>
        </row>
        <row r="72">
          <cell r="A72" t="str">
            <v xml:space="preserve">KAIRASI </v>
          </cell>
          <cell r="B72">
            <v>190</v>
          </cell>
        </row>
        <row r="73">
          <cell r="A73" t="str">
            <v>KAMAKHYANAGAR</v>
          </cell>
          <cell r="B73">
            <v>90</v>
          </cell>
        </row>
        <row r="74">
          <cell r="A74" t="str">
            <v>KANSAMARI</v>
          </cell>
          <cell r="B74">
            <v>255</v>
          </cell>
        </row>
        <row r="75">
          <cell r="A75" t="str">
            <v>KASHINAGAR</v>
          </cell>
          <cell r="B75">
            <v>350</v>
          </cell>
        </row>
        <row r="76">
          <cell r="A76" t="str">
            <v>KENDRAPARA</v>
          </cell>
          <cell r="B76">
            <v>85</v>
          </cell>
        </row>
        <row r="77">
          <cell r="A77" t="str">
            <v>KEONJHAR</v>
          </cell>
          <cell r="B77">
            <v>200</v>
          </cell>
        </row>
        <row r="78">
          <cell r="A78" t="str">
            <v>KESURA, PURI BYPASS</v>
          </cell>
          <cell r="B78">
            <v>25</v>
          </cell>
        </row>
        <row r="79">
          <cell r="A79" t="str">
            <v>KHANTAPADA</v>
          </cell>
          <cell r="B79">
            <v>180</v>
          </cell>
        </row>
        <row r="80">
          <cell r="A80" t="str">
            <v>KHORDA</v>
          </cell>
          <cell r="B80">
            <v>50</v>
          </cell>
        </row>
        <row r="81">
          <cell r="A81" t="str">
            <v>KHUNTA</v>
          </cell>
          <cell r="B81">
            <v>205</v>
          </cell>
        </row>
        <row r="82">
          <cell r="A82" t="str">
            <v>KHURDA</v>
          </cell>
          <cell r="B82">
            <v>60</v>
          </cell>
        </row>
        <row r="83">
          <cell r="A83" t="str">
            <v>KODALA</v>
          </cell>
          <cell r="B83">
            <v>270</v>
          </cell>
        </row>
        <row r="84">
          <cell r="A84" t="str">
            <v>KONISI</v>
          </cell>
          <cell r="B84">
            <v>200</v>
          </cell>
        </row>
        <row r="85">
          <cell r="A85" t="str">
            <v>KORAPUT</v>
          </cell>
          <cell r="B85">
            <v>530</v>
          </cell>
        </row>
        <row r="86">
          <cell r="A86" t="str">
            <v>KUDIA</v>
          </cell>
          <cell r="B86">
            <v>220</v>
          </cell>
        </row>
        <row r="87">
          <cell r="A87" t="str">
            <v>KURUDOL</v>
          </cell>
          <cell r="B87">
            <v>130</v>
          </cell>
        </row>
        <row r="88">
          <cell r="A88" t="str">
            <v>LINK ROAD</v>
          </cell>
          <cell r="B88">
            <v>15</v>
          </cell>
        </row>
        <row r="89">
          <cell r="A89" t="str">
            <v>MACHHAMARA GAJAPATI</v>
          </cell>
          <cell r="B89">
            <v>300</v>
          </cell>
        </row>
        <row r="90">
          <cell r="A90" t="str">
            <v>MADHUPATNA</v>
          </cell>
          <cell r="B90">
            <v>15</v>
          </cell>
        </row>
        <row r="91">
          <cell r="A91" t="str">
            <v>MARKONA</v>
          </cell>
          <cell r="B91">
            <v>125</v>
          </cell>
        </row>
        <row r="92">
          <cell r="A92" t="str">
            <v>MARKONA, SIMULIA</v>
          </cell>
          <cell r="B92">
            <v>125</v>
          </cell>
        </row>
        <row r="93">
          <cell r="A93" t="str">
            <v>MULABASANTA KENDRAPARA</v>
          </cell>
          <cell r="B93">
            <v>85</v>
          </cell>
        </row>
        <row r="94">
          <cell r="A94" t="str">
            <v>MUNDALI,BANKI</v>
          </cell>
          <cell r="B94">
            <v>30</v>
          </cell>
        </row>
        <row r="95">
          <cell r="A95" t="str">
            <v>NARAYANPURA</v>
          </cell>
          <cell r="B95">
            <v>350</v>
          </cell>
        </row>
        <row r="96">
          <cell r="A96" t="str">
            <v>NARSINGHPUR</v>
          </cell>
          <cell r="B96">
            <v>105</v>
          </cell>
        </row>
        <row r="97">
          <cell r="A97" t="str">
            <v>NIALI</v>
          </cell>
          <cell r="B97">
            <v>45</v>
          </cell>
        </row>
        <row r="98">
          <cell r="A98" t="str">
            <v>NISCHINTAKOILI</v>
          </cell>
          <cell r="B98">
            <v>35</v>
          </cell>
        </row>
        <row r="99">
          <cell r="A99" t="str">
            <v>PAGA</v>
          </cell>
          <cell r="B99">
            <v>20</v>
          </cell>
        </row>
        <row r="100">
          <cell r="A100" t="str">
            <v xml:space="preserve">PARALAKHEMUNDI </v>
          </cell>
          <cell r="B100">
            <v>350</v>
          </cell>
        </row>
        <row r="101">
          <cell r="A101" t="str">
            <v>PITHAPUR</v>
          </cell>
          <cell r="B101">
            <v>15</v>
          </cell>
        </row>
        <row r="102">
          <cell r="A102" t="str">
            <v>PRESS CHHAK</v>
          </cell>
          <cell r="B102">
            <v>10</v>
          </cell>
        </row>
        <row r="103">
          <cell r="A103" t="str">
            <v>PURI</v>
          </cell>
          <cell r="B103">
            <v>110</v>
          </cell>
        </row>
        <row r="104">
          <cell r="A104" t="str">
            <v>RAGADI</v>
          </cell>
          <cell r="B104">
            <v>85</v>
          </cell>
        </row>
        <row r="105">
          <cell r="A105" t="str">
            <v>RAIPUR (CUTTACK)</v>
          </cell>
          <cell r="B105">
            <v>35</v>
          </cell>
        </row>
        <row r="106">
          <cell r="A106" t="str">
            <v>RAJBERHAMPUR</v>
          </cell>
          <cell r="B106">
            <v>180</v>
          </cell>
        </row>
        <row r="107">
          <cell r="A107" t="str">
            <v>RAJNAGAR</v>
          </cell>
          <cell r="B107">
            <v>80</v>
          </cell>
        </row>
        <row r="108">
          <cell r="A108" t="str">
            <v>RANIPETA</v>
          </cell>
          <cell r="B108">
            <v>320</v>
          </cell>
        </row>
        <row r="109">
          <cell r="A109" t="str">
            <v>REAMAL</v>
          </cell>
          <cell r="B109">
            <v>220</v>
          </cell>
        </row>
        <row r="110">
          <cell r="A110" t="str">
            <v>REMUNA</v>
          </cell>
          <cell r="B110">
            <v>210</v>
          </cell>
        </row>
        <row r="111">
          <cell r="A111" t="str">
            <v>RENGALI</v>
          </cell>
          <cell r="B111">
            <v>270</v>
          </cell>
        </row>
        <row r="112">
          <cell r="A112" t="str">
            <v>RUPSA</v>
          </cell>
          <cell r="B112">
            <v>190</v>
          </cell>
        </row>
        <row r="113">
          <cell r="A113" t="str">
            <v>SAMBALPUR</v>
          </cell>
          <cell r="B113">
            <v>275</v>
          </cell>
        </row>
        <row r="114">
          <cell r="A114" t="str">
            <v>SATHIPUR</v>
          </cell>
          <cell r="B114">
            <v>85</v>
          </cell>
        </row>
        <row r="115">
          <cell r="A115" t="str">
            <v>SATICHAURA</v>
          </cell>
          <cell r="B115">
            <v>20</v>
          </cell>
        </row>
        <row r="116">
          <cell r="A116" t="str">
            <v>SINGIRI</v>
          </cell>
          <cell r="B116">
            <v>85</v>
          </cell>
        </row>
        <row r="117">
          <cell r="A117" t="str">
            <v>SORO</v>
          </cell>
          <cell r="B117">
            <v>150</v>
          </cell>
        </row>
        <row r="118">
          <cell r="A118" t="str">
            <v>SUKINDA</v>
          </cell>
          <cell r="B118">
            <v>125</v>
          </cell>
        </row>
        <row r="119">
          <cell r="A119" t="str">
            <v>SUNABEDA</v>
          </cell>
          <cell r="B119">
            <v>645</v>
          </cell>
        </row>
        <row r="120">
          <cell r="A120" t="str">
            <v>SUNHAT</v>
          </cell>
          <cell r="B120">
            <v>180</v>
          </cell>
        </row>
        <row r="121">
          <cell r="A121" t="str">
            <v>TIHIDI</v>
          </cell>
          <cell r="B121">
            <v>150</v>
          </cell>
        </row>
        <row r="122">
          <cell r="A122" t="str">
            <v>TIKIRI</v>
          </cell>
          <cell r="B122">
            <v>470</v>
          </cell>
        </row>
        <row r="123">
          <cell r="A123" t="str">
            <v>TRISULIA</v>
          </cell>
          <cell r="B123">
            <v>25</v>
          </cell>
        </row>
        <row r="124">
          <cell r="A124" t="str">
            <v>TULSIPUR</v>
          </cell>
          <cell r="B124">
            <v>20</v>
          </cell>
        </row>
        <row r="125">
          <cell r="A125" t="str">
            <v>TULU GANJAM</v>
          </cell>
          <cell r="B125">
            <v>215</v>
          </cell>
        </row>
        <row r="126">
          <cell r="A126" t="str">
            <v>UDALA</v>
          </cell>
          <cell r="B126">
            <v>195</v>
          </cell>
        </row>
        <row r="127">
          <cell r="A127" t="str">
            <v>BANTA</v>
          </cell>
          <cell r="B127">
            <v>145</v>
          </cell>
        </row>
        <row r="128">
          <cell r="A128" t="str">
            <v>BHISAMGIRI</v>
          </cell>
          <cell r="B128">
            <v>255</v>
          </cell>
        </row>
        <row r="129">
          <cell r="A129" t="str">
            <v>KANTIGADIA</v>
          </cell>
          <cell r="B129">
            <v>75</v>
          </cell>
        </row>
        <row r="130">
          <cell r="A130" t="str">
            <v>SIMULIA</v>
          </cell>
          <cell r="B130">
            <v>285</v>
          </cell>
        </row>
        <row r="131">
          <cell r="A131" t="str">
            <v>TURANGA</v>
          </cell>
          <cell r="B131">
            <v>135</v>
          </cell>
        </row>
        <row r="132">
          <cell r="A132" t="str">
            <v>NUAPADA (CUTTACK)</v>
          </cell>
          <cell r="B132">
            <v>15</v>
          </cell>
        </row>
        <row r="133">
          <cell r="A133" t="str">
            <v>ATTABIRA</v>
          </cell>
          <cell r="B133">
            <v>380</v>
          </cell>
        </row>
        <row r="134">
          <cell r="A134" t="str">
            <v>CDA-13</v>
          </cell>
          <cell r="B134">
            <v>25</v>
          </cell>
        </row>
        <row r="135">
          <cell r="A135" t="str">
            <v>SASON</v>
          </cell>
          <cell r="B135">
            <v>320</v>
          </cell>
        </row>
        <row r="136">
          <cell r="A136" t="str">
            <v>BARAIPALI</v>
          </cell>
          <cell r="B136">
            <v>305</v>
          </cell>
        </row>
        <row r="137">
          <cell r="A137" t="str">
            <v>BAMUR</v>
          </cell>
          <cell r="B137">
            <v>200</v>
          </cell>
        </row>
        <row r="138">
          <cell r="A138" t="str">
            <v>BALAKATI</v>
          </cell>
          <cell r="B138">
            <v>50</v>
          </cell>
        </row>
        <row r="139">
          <cell r="A139" t="str">
            <v>BHINGARPUR</v>
          </cell>
          <cell r="B139">
            <v>40</v>
          </cell>
        </row>
        <row r="140">
          <cell r="A140" t="str">
            <v>KACHERA</v>
          </cell>
          <cell r="B140">
            <v>85</v>
          </cell>
        </row>
        <row r="141">
          <cell r="A141" t="str">
            <v>KHANDAPADA</v>
          </cell>
          <cell r="B141">
            <v>120</v>
          </cell>
        </row>
        <row r="142">
          <cell r="A142" t="str">
            <v>LALBAG</v>
          </cell>
          <cell r="B142">
            <v>80</v>
          </cell>
        </row>
        <row r="143">
          <cell r="A143" t="str">
            <v>SANKHACHILA</v>
          </cell>
          <cell r="B143">
            <v>70</v>
          </cell>
        </row>
        <row r="144">
          <cell r="A144" t="str">
            <v>SUNDERPADA</v>
          </cell>
          <cell r="B144">
            <v>50</v>
          </cell>
        </row>
        <row r="145">
          <cell r="A145" t="str">
            <v>PANIORA</v>
          </cell>
          <cell r="B145">
            <v>65</v>
          </cell>
        </row>
        <row r="146">
          <cell r="A146" t="str">
            <v>PURUSOTTAMPUR</v>
          </cell>
          <cell r="B146">
            <v>240</v>
          </cell>
        </row>
        <row r="147">
          <cell r="A147" t="str">
            <v>BURLA</v>
          </cell>
          <cell r="B147">
            <v>295</v>
          </cell>
        </row>
        <row r="148">
          <cell r="A148" t="str">
            <v>DHANUPALI</v>
          </cell>
          <cell r="B148">
            <v>295</v>
          </cell>
        </row>
        <row r="149">
          <cell r="A149" t="str">
            <v>BARPALI</v>
          </cell>
          <cell r="B149">
            <v>380</v>
          </cell>
        </row>
        <row r="150">
          <cell r="A150" t="str">
            <v>HUMMA</v>
          </cell>
          <cell r="B150">
            <v>250</v>
          </cell>
        </row>
        <row r="151">
          <cell r="A151" t="str">
            <v>NARENDRAPUR</v>
          </cell>
          <cell r="B151">
            <v>225</v>
          </cell>
        </row>
        <row r="152">
          <cell r="A152" t="str">
            <v>KANHEIPUR</v>
          </cell>
          <cell r="B152">
            <v>305</v>
          </cell>
        </row>
        <row r="153">
          <cell r="A153" t="str">
            <v>BIRAMAHARAJPUR</v>
          </cell>
          <cell r="B153">
            <v>430</v>
          </cell>
        </row>
        <row r="154">
          <cell r="A154" t="str">
            <v>PALUR</v>
          </cell>
          <cell r="B154">
            <v>260</v>
          </cell>
        </row>
        <row r="155">
          <cell r="A155" t="str">
            <v>GOSALA</v>
          </cell>
          <cell r="B155">
            <v>300</v>
          </cell>
        </row>
        <row r="156">
          <cell r="A156" t="str">
            <v>SANTIA</v>
          </cell>
          <cell r="B156">
            <v>265</v>
          </cell>
        </row>
        <row r="157">
          <cell r="A157" t="str">
            <v xml:space="preserve">GANDABAHAL </v>
          </cell>
          <cell r="B157">
            <v>440</v>
          </cell>
        </row>
        <row r="158">
          <cell r="A158" t="str">
            <v>GIRISOLA</v>
          </cell>
          <cell r="B158">
            <v>230</v>
          </cell>
        </row>
        <row r="159">
          <cell r="A159" t="str">
            <v>PATTAMUNDAI</v>
          </cell>
          <cell r="B159">
            <v>80</v>
          </cell>
        </row>
        <row r="160">
          <cell r="A160" t="str">
            <v>DELANG</v>
          </cell>
          <cell r="B160">
            <v>70</v>
          </cell>
        </row>
        <row r="161">
          <cell r="A161" t="str">
            <v>NIMAPARA</v>
          </cell>
          <cell r="B161">
            <v>70</v>
          </cell>
        </row>
        <row r="162">
          <cell r="A162" t="str">
            <v>PIPILI</v>
          </cell>
          <cell r="B162">
            <v>55</v>
          </cell>
        </row>
        <row r="163">
          <cell r="A163" t="str">
            <v>HINJILIKATU</v>
          </cell>
          <cell r="B163">
            <v>235</v>
          </cell>
        </row>
        <row r="164">
          <cell r="A164" t="str">
            <v>TULASIPUR,NAYAGARH</v>
          </cell>
          <cell r="B164">
            <v>130</v>
          </cell>
        </row>
        <row r="165">
          <cell r="A165" t="str">
            <v>JAJPUR</v>
          </cell>
          <cell r="B165">
            <v>85</v>
          </cell>
        </row>
        <row r="166">
          <cell r="A166" t="str">
            <v>BHAWANIPATNA</v>
          </cell>
          <cell r="B166">
            <v>450</v>
          </cell>
        </row>
        <row r="167">
          <cell r="A167" t="str">
            <v>BALANGA</v>
          </cell>
          <cell r="B167">
            <v>60</v>
          </cell>
        </row>
        <row r="168">
          <cell r="A168" t="str">
            <v>KAKATPUR</v>
          </cell>
          <cell r="B168">
            <v>75</v>
          </cell>
        </row>
        <row r="169">
          <cell r="A169" t="str">
            <v>DHARMAGARH</v>
          </cell>
          <cell r="B169">
            <v>500</v>
          </cell>
        </row>
        <row r="170">
          <cell r="A170" t="str">
            <v>SIMILIPADA</v>
          </cell>
          <cell r="B170">
            <v>110</v>
          </cell>
        </row>
        <row r="171">
          <cell r="A171" t="str">
            <v>CHUDAPALI (BOLANGIR)</v>
          </cell>
          <cell r="B171">
            <v>475</v>
          </cell>
        </row>
        <row r="172">
          <cell r="A172" t="str">
            <v>ATIGAON</v>
          </cell>
          <cell r="B172">
            <v>490</v>
          </cell>
        </row>
        <row r="173">
          <cell r="A173" t="str">
            <v>PASTIKUDI</v>
          </cell>
          <cell r="B173">
            <v>470</v>
          </cell>
        </row>
        <row r="174">
          <cell r="A174" t="str">
            <v>SULIAPADA</v>
          </cell>
          <cell r="B174">
            <v>300</v>
          </cell>
        </row>
        <row r="175">
          <cell r="A175" t="str">
            <v>BORDA</v>
          </cell>
          <cell r="B175">
            <v>500</v>
          </cell>
        </row>
        <row r="176">
          <cell r="A176" t="str">
            <v>ANGULAI</v>
          </cell>
          <cell r="B176">
            <v>65</v>
          </cell>
        </row>
        <row r="177">
          <cell r="A177" t="str">
            <v>RAIRANGPUR</v>
          </cell>
          <cell r="B177">
            <v>275</v>
          </cell>
        </row>
        <row r="178">
          <cell r="A178" t="str">
            <v>BALIJHARI</v>
          </cell>
          <cell r="B178">
            <v>90</v>
          </cell>
        </row>
        <row r="179">
          <cell r="A179" t="str">
            <v>JATNI</v>
          </cell>
          <cell r="B179">
            <v>55</v>
          </cell>
        </row>
        <row r="180">
          <cell r="A180" t="str">
            <v>DASPALLA</v>
          </cell>
          <cell r="B180">
            <v>160</v>
          </cell>
        </row>
        <row r="181">
          <cell r="A181" t="str">
            <v>KANDARPUR</v>
          </cell>
          <cell r="B181">
            <v>20</v>
          </cell>
        </row>
        <row r="182">
          <cell r="A182" t="str">
            <v>JASIPUR</v>
          </cell>
          <cell r="B182">
            <v>265</v>
          </cell>
        </row>
        <row r="183">
          <cell r="A183" t="str">
            <v>BADASAHI</v>
          </cell>
          <cell r="B183">
            <v>295</v>
          </cell>
        </row>
        <row r="184">
          <cell r="A184" t="str">
            <v>LANJIPALLI</v>
          </cell>
          <cell r="B184">
            <v>220</v>
          </cell>
        </row>
        <row r="185">
          <cell r="A185" t="str">
            <v>ULLUNDA</v>
          </cell>
          <cell r="B185">
            <v>430</v>
          </cell>
        </row>
        <row r="186">
          <cell r="A186" t="str">
            <v>DHAULI BBSR</v>
          </cell>
          <cell r="B186">
            <v>45</v>
          </cell>
        </row>
        <row r="187">
          <cell r="A187" t="str">
            <v>M RAMPUR</v>
          </cell>
          <cell r="B187">
            <v>460</v>
          </cell>
        </row>
        <row r="188">
          <cell r="A188" t="str">
            <v>UTTARA,PIPILI</v>
          </cell>
          <cell r="B188">
            <v>45</v>
          </cell>
        </row>
        <row r="189">
          <cell r="A189" t="str">
            <v>CHANDOL</v>
          </cell>
          <cell r="B189">
            <v>45</v>
          </cell>
        </row>
        <row r="190">
          <cell r="A190" t="str">
            <v>RAMBHA</v>
          </cell>
          <cell r="B190">
            <v>250</v>
          </cell>
        </row>
        <row r="191">
          <cell r="A191" t="str">
            <v>KARLAMUNDA</v>
          </cell>
          <cell r="B191">
            <v>500</v>
          </cell>
        </row>
        <row r="192">
          <cell r="A192" t="str">
            <v>THAKURMUNDA</v>
          </cell>
          <cell r="B192">
            <v>300</v>
          </cell>
        </row>
        <row r="193">
          <cell r="A193" t="str">
            <v>KOSTA</v>
          </cell>
          <cell r="B193">
            <v>270</v>
          </cell>
        </row>
        <row r="194">
          <cell r="A194" t="str">
            <v>SRIDHARPUR (JAJPUR TOWN)</v>
          </cell>
          <cell r="B194">
            <v>85</v>
          </cell>
        </row>
        <row r="195">
          <cell r="A195" t="str">
            <v>CHUDAPALI</v>
          </cell>
          <cell r="B195">
            <v>375</v>
          </cell>
        </row>
        <row r="196">
          <cell r="A196" t="str">
            <v xml:space="preserve">MACHHAGARH </v>
          </cell>
          <cell r="B196">
            <v>300</v>
          </cell>
        </row>
        <row r="197">
          <cell r="A197" t="str">
            <v>MAGURAGADIA</v>
          </cell>
          <cell r="B197">
            <v>205</v>
          </cell>
        </row>
        <row r="198">
          <cell r="A198" t="str">
            <v>PUTTAR</v>
          </cell>
          <cell r="B198">
            <v>480</v>
          </cell>
        </row>
        <row r="199">
          <cell r="A199" t="str">
            <v>ANDILO</v>
          </cell>
          <cell r="B199">
            <v>30</v>
          </cell>
        </row>
        <row r="200">
          <cell r="A200" t="str">
            <v>KARANJIA</v>
          </cell>
          <cell r="B200">
            <v>250</v>
          </cell>
        </row>
        <row r="201">
          <cell r="A201" t="str">
            <v>KANDIAHAT</v>
          </cell>
          <cell r="B201">
            <v>115</v>
          </cell>
        </row>
        <row r="202">
          <cell r="A202" t="str">
            <v xml:space="preserve">KHUNTUNI </v>
          </cell>
          <cell r="B202">
            <v>35</v>
          </cell>
        </row>
        <row r="203">
          <cell r="A203" t="str">
            <v>PAIKMAL</v>
          </cell>
          <cell r="B203">
            <v>420</v>
          </cell>
        </row>
        <row r="204">
          <cell r="A204" t="str">
            <v>BARIPADA</v>
          </cell>
          <cell r="B204">
            <v>250</v>
          </cell>
        </row>
        <row r="205">
          <cell r="A205" t="str">
            <v>TITILAGARH</v>
          </cell>
          <cell r="B205">
            <v>450</v>
          </cell>
        </row>
        <row r="206">
          <cell r="A206" t="str">
            <v>ANDOLA</v>
          </cell>
          <cell r="B206">
            <v>85</v>
          </cell>
        </row>
        <row r="207">
          <cell r="A207" t="str">
            <v>CHAMPUA</v>
          </cell>
          <cell r="B207">
            <v>260</v>
          </cell>
        </row>
        <row r="208">
          <cell r="A208" t="str">
            <v>SHERGARH</v>
          </cell>
          <cell r="B208">
            <v>245</v>
          </cell>
        </row>
        <row r="209">
          <cell r="A209" t="str">
            <v>PARLA</v>
          </cell>
          <cell r="B209">
            <v>520</v>
          </cell>
        </row>
        <row r="210">
          <cell r="A210" t="str">
            <v>UCHHLA</v>
          </cell>
          <cell r="B210">
            <v>530</v>
          </cell>
        </row>
        <row r="211">
          <cell r="A211" t="str">
            <v>BOLANGIR</v>
          </cell>
          <cell r="B211">
            <v>350</v>
          </cell>
        </row>
        <row r="212">
          <cell r="A212" t="str">
            <v>BHANDARIPOKHARI</v>
          </cell>
          <cell r="B212">
            <v>145</v>
          </cell>
        </row>
        <row r="213">
          <cell r="A213" t="str">
            <v>KATIKATA</v>
          </cell>
          <cell r="B213">
            <v>25</v>
          </cell>
        </row>
        <row r="214">
          <cell r="A214" t="str">
            <v>JUNAGARH</v>
          </cell>
          <cell r="B214">
            <v>485</v>
          </cell>
        </row>
        <row r="215">
          <cell r="A215" t="str">
            <v>KANDASAR</v>
          </cell>
          <cell r="B215">
            <v>120</v>
          </cell>
        </row>
        <row r="216">
          <cell r="A216" t="str">
            <v>SINGADADA (KARANJIA)</v>
          </cell>
          <cell r="B216">
            <v>270</v>
          </cell>
        </row>
        <row r="217">
          <cell r="A217" t="str">
            <v>PANDIAPADA</v>
          </cell>
          <cell r="B217">
            <v>55</v>
          </cell>
        </row>
        <row r="218">
          <cell r="A218" t="str">
            <v>BARAGADA (KHURDA)</v>
          </cell>
          <cell r="B218">
            <v>40</v>
          </cell>
        </row>
        <row r="219">
          <cell r="A219" t="str">
            <v>SHYAMKHUNTA</v>
          </cell>
          <cell r="B219">
            <v>270</v>
          </cell>
        </row>
        <row r="220">
          <cell r="A220" t="str">
            <v>SRIRAMPUR (SONEPUR)</v>
          </cell>
          <cell r="B220">
            <v>415</v>
          </cell>
        </row>
        <row r="221">
          <cell r="A221" t="str">
            <v xml:space="preserve">HARIRAJPUR </v>
          </cell>
          <cell r="B221">
            <v>60</v>
          </cell>
        </row>
        <row r="222">
          <cell r="A222" t="str">
            <v>BARAGARH</v>
          </cell>
          <cell r="B222">
            <v>350</v>
          </cell>
        </row>
        <row r="223">
          <cell r="A223" t="str">
            <v>REDHAKHOL</v>
          </cell>
          <cell r="B223">
            <v>280</v>
          </cell>
        </row>
        <row r="224">
          <cell r="A224" t="str">
            <v>BEGUNIA</v>
          </cell>
          <cell r="B224">
            <v>85</v>
          </cell>
        </row>
        <row r="225">
          <cell r="A225" t="str">
            <v>MAHULAPALI</v>
          </cell>
          <cell r="B225">
            <v>370</v>
          </cell>
        </row>
        <row r="226">
          <cell r="A226" t="str">
            <v>BHATLI</v>
          </cell>
          <cell r="B226">
            <v>370</v>
          </cell>
        </row>
        <row r="227">
          <cell r="A227" t="str">
            <v>BARAI</v>
          </cell>
          <cell r="B227">
            <v>65</v>
          </cell>
        </row>
        <row r="228">
          <cell r="A228" t="str">
            <v>CHARICHHAK</v>
          </cell>
          <cell r="B228">
            <v>65</v>
          </cell>
        </row>
        <row r="229">
          <cell r="A229" t="str">
            <v>BANRA (BANKI)</v>
          </cell>
          <cell r="B229">
            <v>40</v>
          </cell>
        </row>
        <row r="230">
          <cell r="A230" t="str">
            <v>SARGIGUDA</v>
          </cell>
          <cell r="B230">
            <v>480</v>
          </cell>
        </row>
        <row r="231">
          <cell r="A231" t="str">
            <v>LANJIGARH</v>
          </cell>
          <cell r="B231">
            <v>520</v>
          </cell>
        </row>
        <row r="232">
          <cell r="A232" t="str">
            <v>BISWANATHPUR (KALAHANDI)</v>
          </cell>
          <cell r="B232">
            <v>500</v>
          </cell>
        </row>
        <row r="233">
          <cell r="A233" t="str">
            <v>HARIPUR (KENDRAPARA)</v>
          </cell>
          <cell r="B233">
            <v>70</v>
          </cell>
        </row>
        <row r="234">
          <cell r="A234" t="str">
            <v>BANAMALIPUR</v>
          </cell>
          <cell r="B234">
            <v>55</v>
          </cell>
        </row>
        <row r="235">
          <cell r="A235" t="str">
            <v>KANTILO</v>
          </cell>
          <cell r="B235">
            <v>115</v>
          </cell>
        </row>
        <row r="236">
          <cell r="A236" t="str">
            <v>PADIABAHAL</v>
          </cell>
          <cell r="B236">
            <v>310</v>
          </cell>
        </row>
        <row r="237">
          <cell r="A237" t="str">
            <v>GOPALPUR (BALASORE)</v>
          </cell>
          <cell r="B237">
            <v>235</v>
          </cell>
        </row>
        <row r="238">
          <cell r="A238" t="str">
            <v>BASUAGHAI (BHUBANESWAR)</v>
          </cell>
          <cell r="B238">
            <v>40</v>
          </cell>
        </row>
        <row r="239">
          <cell r="A239" t="str">
            <v>GARADPUR</v>
          </cell>
          <cell r="B239">
            <v>65</v>
          </cell>
        </row>
        <row r="240">
          <cell r="A240" t="str">
            <v>GOTHAPATNA</v>
          </cell>
          <cell r="B240">
            <v>50</v>
          </cell>
        </row>
        <row r="241">
          <cell r="A241" t="str">
            <v>NAYAGARH</v>
          </cell>
          <cell r="B241">
            <v>130</v>
          </cell>
        </row>
        <row r="242">
          <cell r="A242" t="str">
            <v>RANAPUR</v>
          </cell>
          <cell r="B242">
            <v>120</v>
          </cell>
        </row>
        <row r="243">
          <cell r="A243" t="str">
            <v>ERABANKA</v>
          </cell>
          <cell r="B243">
            <v>75</v>
          </cell>
        </row>
        <row r="244">
          <cell r="A244" t="str">
            <v>KARLAPADA</v>
          </cell>
          <cell r="B244">
            <v>510</v>
          </cell>
        </row>
        <row r="245">
          <cell r="A245" t="str">
            <v>BEHERA (BHAWANIPATNA)</v>
          </cell>
          <cell r="B245">
            <v>530</v>
          </cell>
        </row>
        <row r="246">
          <cell r="A246" t="str">
            <v xml:space="preserve">JUNGAPALI </v>
          </cell>
          <cell r="B246">
            <v>420</v>
          </cell>
        </row>
        <row r="247">
          <cell r="A247" t="str">
            <v>JAINTGARH</v>
          </cell>
          <cell r="B247">
            <v>260</v>
          </cell>
        </row>
        <row r="248">
          <cell r="A248" t="str">
            <v>NAYAHATA</v>
          </cell>
          <cell r="B248">
            <v>110</v>
          </cell>
        </row>
        <row r="249">
          <cell r="A249" t="str">
            <v>KARILOPATNA</v>
          </cell>
          <cell r="B249">
            <v>60</v>
          </cell>
        </row>
        <row r="250">
          <cell r="A250" t="str">
            <v>GOBINDAPUR</v>
          </cell>
          <cell r="B250">
            <v>80</v>
          </cell>
        </row>
        <row r="251">
          <cell r="A251" t="str">
            <v>MAHULPALI</v>
          </cell>
          <cell r="B251">
            <v>370</v>
          </cell>
        </row>
        <row r="252">
          <cell r="A252" t="str">
            <v>MAGURGADI</v>
          </cell>
          <cell r="B252">
            <v>260</v>
          </cell>
        </row>
        <row r="253">
          <cell r="A253" t="str">
            <v>MAHULPALI</v>
          </cell>
          <cell r="B253">
            <v>370</v>
          </cell>
        </row>
        <row r="254">
          <cell r="A254" t="str">
            <v>JEYPORE</v>
          </cell>
          <cell r="B254">
            <v>650</v>
          </cell>
        </row>
        <row r="255">
          <cell r="A255" t="str">
            <v>GANIA</v>
          </cell>
          <cell r="B255">
            <v>135</v>
          </cell>
        </row>
        <row r="256">
          <cell r="A256" t="str">
            <v>SUMANDAL</v>
          </cell>
          <cell r="B256">
            <v>290</v>
          </cell>
        </row>
        <row r="257">
          <cell r="A257" t="str">
            <v>TARVA</v>
          </cell>
          <cell r="B257">
            <v>380</v>
          </cell>
        </row>
        <row r="258">
          <cell r="A258" t="str">
            <v>BAGADA</v>
          </cell>
          <cell r="B258">
            <v>70</v>
          </cell>
        </row>
        <row r="259">
          <cell r="A259" t="str">
            <v>SAHARAPADA</v>
          </cell>
          <cell r="B259">
            <v>255</v>
          </cell>
        </row>
        <row r="260">
          <cell r="A260" t="str">
            <v>RAJ SUNAKHALA</v>
          </cell>
          <cell r="B260">
            <v>130</v>
          </cell>
        </row>
        <row r="261">
          <cell r="A261" t="str">
            <v>SIKHARPUR</v>
          </cell>
          <cell r="B261">
            <v>10</v>
          </cell>
        </row>
        <row r="262">
          <cell r="A262" t="str">
            <v>SONEPUR</v>
          </cell>
          <cell r="B262">
            <v>400</v>
          </cell>
        </row>
        <row r="263">
          <cell r="A263" t="str">
            <v>PATRAPUR</v>
          </cell>
          <cell r="B263">
            <v>260</v>
          </cell>
        </row>
        <row r="264">
          <cell r="A264" t="str">
            <v>UTKELA</v>
          </cell>
          <cell r="B264">
            <v>480</v>
          </cell>
        </row>
        <row r="265">
          <cell r="A265" t="str">
            <v>BEHERAMAL</v>
          </cell>
          <cell r="B265">
            <v>390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  <sheetName val="Sheet2"/>
    </sheetNames>
    <sheetDataSet>
      <sheetData sheetId="0">
        <row r="12">
          <cell r="H12" t="str">
            <v>LANJIPALLI</v>
          </cell>
          <cell r="I12" t="str">
            <v>GANJAM</v>
          </cell>
          <cell r="J12">
            <v>220</v>
          </cell>
          <cell r="K12">
            <v>6</v>
          </cell>
          <cell r="L12">
            <v>82</v>
          </cell>
          <cell r="M12">
            <v>3</v>
          </cell>
          <cell r="N12">
            <v>246</v>
          </cell>
          <cell r="O12">
            <v>500</v>
          </cell>
        </row>
        <row r="13">
          <cell r="H13" t="str">
            <v>KARANJIA</v>
          </cell>
          <cell r="I13" t="str">
            <v>MAYURBHANJ</v>
          </cell>
          <cell r="J13">
            <v>250</v>
          </cell>
          <cell r="K13">
            <v>17</v>
          </cell>
          <cell r="L13">
            <v>344</v>
          </cell>
          <cell r="M13">
            <v>3</v>
          </cell>
          <cell r="N13">
            <v>1032</v>
          </cell>
          <cell r="O13">
            <v>700</v>
          </cell>
        </row>
        <row r="14">
          <cell r="H14" t="str">
            <v>TULSIPUR (NAYAGARH)</v>
          </cell>
          <cell r="I14" t="str">
            <v>NAYAGARH</v>
          </cell>
          <cell r="J14">
            <v>130</v>
          </cell>
          <cell r="K14">
            <v>10</v>
          </cell>
          <cell r="L14">
            <v>291</v>
          </cell>
          <cell r="M14">
            <v>3</v>
          </cell>
          <cell r="N14">
            <v>873</v>
          </cell>
          <cell r="O14">
            <v>500</v>
          </cell>
        </row>
        <row r="15">
          <cell r="H15" t="str">
            <v>TULSIPUR (NAYAGARH)</v>
          </cell>
          <cell r="I15" t="str">
            <v>NAYAGARH</v>
          </cell>
          <cell r="J15">
            <v>130</v>
          </cell>
          <cell r="K15">
            <v>8</v>
          </cell>
          <cell r="L15">
            <v>184</v>
          </cell>
          <cell r="M15">
            <v>3</v>
          </cell>
          <cell r="N15">
            <v>552</v>
          </cell>
          <cell r="O15">
            <v>0</v>
          </cell>
        </row>
        <row r="16">
          <cell r="H16" t="str">
            <v>BADAMBADI</v>
          </cell>
          <cell r="I16" t="str">
            <v>CUTTACK</v>
          </cell>
          <cell r="J16">
            <v>15</v>
          </cell>
          <cell r="K16">
            <v>13</v>
          </cell>
          <cell r="L16">
            <v>316</v>
          </cell>
          <cell r="M16">
            <v>1.5</v>
          </cell>
          <cell r="N16">
            <v>474</v>
          </cell>
          <cell r="O16">
            <v>100</v>
          </cell>
        </row>
        <row r="17">
          <cell r="H17" t="str">
            <v>BHANDARIPOKHARI</v>
          </cell>
          <cell r="I17" t="str">
            <v>BHADRAK</v>
          </cell>
          <cell r="J17">
            <v>145</v>
          </cell>
          <cell r="K17">
            <v>15</v>
          </cell>
          <cell r="L17">
            <v>207</v>
          </cell>
          <cell r="M17">
            <v>3</v>
          </cell>
          <cell r="N17">
            <v>621</v>
          </cell>
          <cell r="O17">
            <v>500</v>
          </cell>
        </row>
        <row r="18">
          <cell r="H18" t="str">
            <v>PAIKMAL</v>
          </cell>
          <cell r="I18" t="str">
            <v>BARGARH</v>
          </cell>
          <cell r="J18">
            <v>420</v>
          </cell>
          <cell r="K18">
            <v>7</v>
          </cell>
          <cell r="L18">
            <v>54</v>
          </cell>
          <cell r="M18">
            <v>4.25</v>
          </cell>
          <cell r="N18">
            <v>229.5</v>
          </cell>
          <cell r="O18">
            <v>700</v>
          </cell>
        </row>
        <row r="19">
          <cell r="H19" t="str">
            <v>UCHHLA</v>
          </cell>
          <cell r="I19" t="str">
            <v>KALAHANDI</v>
          </cell>
          <cell r="J19">
            <v>530</v>
          </cell>
          <cell r="K19">
            <v>13</v>
          </cell>
          <cell r="L19">
            <v>76</v>
          </cell>
          <cell r="M19">
            <v>4.25</v>
          </cell>
          <cell r="N19">
            <v>323</v>
          </cell>
          <cell r="O19">
            <v>800</v>
          </cell>
        </row>
        <row r="20">
          <cell r="H20" t="str">
            <v>SARGIGUDA</v>
          </cell>
          <cell r="I20" t="str">
            <v>KALAHANDI</v>
          </cell>
          <cell r="J20">
            <v>480</v>
          </cell>
          <cell r="K20">
            <v>12</v>
          </cell>
          <cell r="L20">
            <v>74</v>
          </cell>
          <cell r="M20">
            <v>4.25</v>
          </cell>
          <cell r="N20">
            <v>314.5</v>
          </cell>
          <cell r="O20">
            <v>1000</v>
          </cell>
        </row>
        <row r="21">
          <cell r="H21" t="str">
            <v>JAMUJHADI</v>
          </cell>
          <cell r="I21" t="str">
            <v>BHADRAK</v>
          </cell>
          <cell r="J21">
            <v>130</v>
          </cell>
          <cell r="K21">
            <v>12</v>
          </cell>
          <cell r="L21">
            <v>194</v>
          </cell>
          <cell r="M21">
            <v>3</v>
          </cell>
          <cell r="N21">
            <v>582</v>
          </cell>
          <cell r="O21">
            <v>500</v>
          </cell>
        </row>
        <row r="22">
          <cell r="H22" t="str">
            <v>MACHHAMARA GAJAPATI</v>
          </cell>
          <cell r="I22" t="str">
            <v>GAJAPATI</v>
          </cell>
          <cell r="J22">
            <v>340</v>
          </cell>
          <cell r="K22">
            <v>19</v>
          </cell>
          <cell r="L22">
            <v>434</v>
          </cell>
          <cell r="M22">
            <v>3.75</v>
          </cell>
          <cell r="N22">
            <v>1627.5</v>
          </cell>
          <cell r="O22">
            <v>2000</v>
          </cell>
        </row>
        <row r="23">
          <cell r="H23" t="str">
            <v>BURLA</v>
          </cell>
          <cell r="I23" t="str">
            <v>SAMBALPUR</v>
          </cell>
          <cell r="J23">
            <v>295</v>
          </cell>
          <cell r="K23">
            <v>16</v>
          </cell>
          <cell r="L23">
            <v>103</v>
          </cell>
          <cell r="M23">
            <v>3</v>
          </cell>
          <cell r="N23">
            <v>309</v>
          </cell>
          <cell r="O23">
            <v>500</v>
          </cell>
        </row>
        <row r="24">
          <cell r="H24" t="str">
            <v>KESURA</v>
          </cell>
          <cell r="I24" t="str">
            <v>KHORDHA</v>
          </cell>
          <cell r="J24">
            <v>30</v>
          </cell>
          <cell r="K24">
            <v>17</v>
          </cell>
          <cell r="L24">
            <v>270</v>
          </cell>
          <cell r="M24">
            <v>2.25</v>
          </cell>
          <cell r="N24">
            <v>607.5</v>
          </cell>
          <cell r="O24">
            <v>500</v>
          </cell>
        </row>
        <row r="25">
          <cell r="H25" t="str">
            <v>BANKI</v>
          </cell>
          <cell r="I25" t="str">
            <v>CUTTACK</v>
          </cell>
          <cell r="J25">
            <v>50</v>
          </cell>
          <cell r="K25">
            <v>16</v>
          </cell>
          <cell r="L25">
            <v>212</v>
          </cell>
          <cell r="M25">
            <v>2.25</v>
          </cell>
          <cell r="N25">
            <v>477</v>
          </cell>
          <cell r="O25">
            <v>500</v>
          </cell>
        </row>
        <row r="26">
          <cell r="H26" t="str">
            <v>BARIPADA</v>
          </cell>
          <cell r="I26" t="str">
            <v>MAYURBHANJ</v>
          </cell>
          <cell r="J26">
            <v>250</v>
          </cell>
          <cell r="K26">
            <v>17</v>
          </cell>
          <cell r="L26">
            <v>247</v>
          </cell>
          <cell r="M26">
            <v>3</v>
          </cell>
          <cell r="N26">
            <v>741</v>
          </cell>
          <cell r="O26">
            <v>500</v>
          </cell>
        </row>
        <row r="27">
          <cell r="H27" t="str">
            <v>MACHHAMARA GAJAPATI</v>
          </cell>
          <cell r="I27" t="str">
            <v>GAJAPATI</v>
          </cell>
          <cell r="J27">
            <v>340</v>
          </cell>
          <cell r="K27">
            <v>20</v>
          </cell>
          <cell r="L27">
            <v>459</v>
          </cell>
          <cell r="M27">
            <v>3.75</v>
          </cell>
          <cell r="N27">
            <v>1721.25</v>
          </cell>
          <cell r="O27">
            <v>2000</v>
          </cell>
        </row>
        <row r="28">
          <cell r="H28" t="str">
            <v>BANKI</v>
          </cell>
          <cell r="I28" t="str">
            <v>CUTTACK</v>
          </cell>
          <cell r="J28">
            <v>50</v>
          </cell>
          <cell r="K28">
            <v>13</v>
          </cell>
          <cell r="L28">
            <v>296</v>
          </cell>
          <cell r="M28">
            <v>2.25</v>
          </cell>
          <cell r="N28">
            <v>666</v>
          </cell>
          <cell r="O28">
            <v>500</v>
          </cell>
        </row>
        <row r="29">
          <cell r="H29" t="str">
            <v>MAHULAPALI</v>
          </cell>
          <cell r="I29" t="str">
            <v>BARGARH</v>
          </cell>
          <cell r="J29">
            <v>370</v>
          </cell>
          <cell r="K29">
            <v>23</v>
          </cell>
          <cell r="L29">
            <v>456</v>
          </cell>
          <cell r="M29">
            <v>3.75</v>
          </cell>
          <cell r="N29">
            <v>1710</v>
          </cell>
          <cell r="O29">
            <v>700</v>
          </cell>
        </row>
        <row r="30">
          <cell r="H30" t="str">
            <v>SHYAMKHUNTA</v>
          </cell>
          <cell r="I30" t="str">
            <v>MAYURBHANJ</v>
          </cell>
          <cell r="J30">
            <v>270</v>
          </cell>
          <cell r="K30">
            <v>14</v>
          </cell>
          <cell r="L30">
            <v>112</v>
          </cell>
          <cell r="M30">
            <v>3.75</v>
          </cell>
          <cell r="N30">
            <v>420</v>
          </cell>
          <cell r="O30">
            <v>500</v>
          </cell>
        </row>
        <row r="31">
          <cell r="H31" t="str">
            <v>BUGUDA</v>
          </cell>
          <cell r="I31" t="str">
            <v>GANJAM</v>
          </cell>
          <cell r="J31">
            <v>200</v>
          </cell>
          <cell r="K31">
            <v>24</v>
          </cell>
          <cell r="L31">
            <v>348</v>
          </cell>
          <cell r="M31">
            <v>3</v>
          </cell>
          <cell r="N31">
            <v>1044</v>
          </cell>
          <cell r="O31">
            <v>2000</v>
          </cell>
        </row>
        <row r="32">
          <cell r="H32" t="str">
            <v>TULSIPUR (NAYAGARH)</v>
          </cell>
          <cell r="I32" t="str">
            <v>NAYAGARH</v>
          </cell>
          <cell r="J32">
            <v>130</v>
          </cell>
          <cell r="K32">
            <v>3</v>
          </cell>
          <cell r="L32">
            <v>39</v>
          </cell>
          <cell r="M32">
            <v>3</v>
          </cell>
          <cell r="N32">
            <v>117</v>
          </cell>
          <cell r="O32">
            <v>0</v>
          </cell>
        </row>
        <row r="33">
          <cell r="H33" t="str">
            <v>JAMUJHADI</v>
          </cell>
          <cell r="I33" t="str">
            <v>BHADRAK</v>
          </cell>
          <cell r="J33">
            <v>130</v>
          </cell>
          <cell r="K33">
            <v>90</v>
          </cell>
          <cell r="L33">
            <v>2057</v>
          </cell>
          <cell r="M33">
            <v>3</v>
          </cell>
          <cell r="N33">
            <v>6171</v>
          </cell>
          <cell r="O33">
            <v>800</v>
          </cell>
        </row>
        <row r="34">
          <cell r="H34" t="str">
            <v>GULNAGAR</v>
          </cell>
          <cell r="I34" t="str">
            <v>KENDRAPARA</v>
          </cell>
          <cell r="J34">
            <v>85</v>
          </cell>
          <cell r="K34">
            <v>16</v>
          </cell>
          <cell r="L34">
            <v>324</v>
          </cell>
          <cell r="M34">
            <v>2.25</v>
          </cell>
          <cell r="N34">
            <v>729</v>
          </cell>
          <cell r="O34">
            <v>500</v>
          </cell>
        </row>
        <row r="35">
          <cell r="H35" t="str">
            <v>RAIPUR (CUTTACK)</v>
          </cell>
          <cell r="I35" t="str">
            <v>CUTTACK</v>
          </cell>
          <cell r="J35">
            <v>35</v>
          </cell>
          <cell r="K35">
            <v>3</v>
          </cell>
          <cell r="L35">
            <v>59</v>
          </cell>
          <cell r="M35">
            <v>2.25</v>
          </cell>
          <cell r="N35">
            <v>132.75</v>
          </cell>
          <cell r="O35">
            <v>100</v>
          </cell>
        </row>
        <row r="36">
          <cell r="H36" t="str">
            <v>RAMBHA</v>
          </cell>
          <cell r="I36" t="str">
            <v>GANJAM</v>
          </cell>
          <cell r="J36">
            <v>250</v>
          </cell>
          <cell r="K36">
            <v>189</v>
          </cell>
          <cell r="L36">
            <v>4690</v>
          </cell>
          <cell r="M36">
            <v>3</v>
          </cell>
          <cell r="N36">
            <v>14070</v>
          </cell>
          <cell r="O36">
            <v>200</v>
          </cell>
        </row>
        <row r="37">
          <cell r="H37" t="str">
            <v>REDHAKHOL</v>
          </cell>
          <cell r="I37" t="str">
            <v>SAMBALPUR</v>
          </cell>
          <cell r="J37">
            <v>280</v>
          </cell>
          <cell r="K37">
            <v>81</v>
          </cell>
          <cell r="L37">
            <v>1702</v>
          </cell>
          <cell r="M37">
            <v>3.75</v>
          </cell>
          <cell r="N37">
            <v>6382.5</v>
          </cell>
          <cell r="O37">
            <v>2000</v>
          </cell>
        </row>
        <row r="38">
          <cell r="H38" t="str">
            <v>SRIRAMPUR (SONEPUR)</v>
          </cell>
          <cell r="I38" t="str">
            <v>SONEPUR</v>
          </cell>
          <cell r="J38">
            <v>415</v>
          </cell>
          <cell r="K38">
            <v>110</v>
          </cell>
          <cell r="L38">
            <v>2212</v>
          </cell>
          <cell r="M38">
            <v>4.25</v>
          </cell>
          <cell r="N38">
            <v>9401</v>
          </cell>
          <cell r="O38">
            <v>3500</v>
          </cell>
        </row>
        <row r="39">
          <cell r="H39" t="str">
            <v>KANDIAHAT</v>
          </cell>
          <cell r="I39" t="str">
            <v>KENDRAPARA</v>
          </cell>
          <cell r="J39">
            <v>115</v>
          </cell>
          <cell r="K39">
            <v>40</v>
          </cell>
          <cell r="L39">
            <v>874</v>
          </cell>
          <cell r="M39">
            <v>2.25</v>
          </cell>
          <cell r="N39">
            <v>1966.5</v>
          </cell>
          <cell r="O39">
            <v>1000</v>
          </cell>
        </row>
        <row r="40">
          <cell r="H40" t="str">
            <v>TULSIPUR (NAYAGARH)</v>
          </cell>
          <cell r="I40" t="str">
            <v>NAYAGARH</v>
          </cell>
          <cell r="J40">
            <v>130</v>
          </cell>
          <cell r="K40">
            <v>16</v>
          </cell>
          <cell r="L40">
            <v>304</v>
          </cell>
          <cell r="M40">
            <v>3</v>
          </cell>
          <cell r="N40">
            <v>912</v>
          </cell>
          <cell r="O40">
            <v>500</v>
          </cell>
        </row>
        <row r="41">
          <cell r="H41" t="str">
            <v>TULSIPUR (NAYAGARH)</v>
          </cell>
          <cell r="I41" t="str">
            <v>NAYAGARH</v>
          </cell>
          <cell r="J41">
            <v>130</v>
          </cell>
          <cell r="K41">
            <v>11</v>
          </cell>
          <cell r="L41">
            <v>235</v>
          </cell>
          <cell r="M41">
            <v>3</v>
          </cell>
          <cell r="N41">
            <v>705</v>
          </cell>
          <cell r="O41">
            <v>500</v>
          </cell>
        </row>
        <row r="42">
          <cell r="H42" t="str">
            <v>ATTABIRA</v>
          </cell>
          <cell r="I42" t="str">
            <v>BARGARH</v>
          </cell>
          <cell r="J42">
            <v>380</v>
          </cell>
          <cell r="K42">
            <v>73</v>
          </cell>
          <cell r="L42">
            <v>1555</v>
          </cell>
          <cell r="M42">
            <v>3.75</v>
          </cell>
          <cell r="N42">
            <v>5831.25</v>
          </cell>
          <cell r="O42">
            <v>1000</v>
          </cell>
        </row>
        <row r="43">
          <cell r="H43" t="str">
            <v>UDALA</v>
          </cell>
          <cell r="I43" t="str">
            <v>MAYURBHANJ</v>
          </cell>
          <cell r="J43">
            <v>195</v>
          </cell>
          <cell r="K43">
            <v>96</v>
          </cell>
          <cell r="L43">
            <v>2002</v>
          </cell>
          <cell r="M43">
            <v>3</v>
          </cell>
          <cell r="N43">
            <v>6006</v>
          </cell>
          <cell r="O43">
            <v>1200</v>
          </cell>
        </row>
        <row r="44">
          <cell r="H44" t="str">
            <v>JALESWAR</v>
          </cell>
          <cell r="I44" t="str">
            <v>BALASORE</v>
          </cell>
          <cell r="J44">
            <v>260</v>
          </cell>
          <cell r="K44">
            <v>35</v>
          </cell>
          <cell r="L44">
            <v>801</v>
          </cell>
          <cell r="M44">
            <v>3.75</v>
          </cell>
          <cell r="N44">
            <v>3003.75</v>
          </cell>
          <cell r="O44">
            <v>1000</v>
          </cell>
        </row>
        <row r="45">
          <cell r="H45" t="str">
            <v>SARGIGUDA</v>
          </cell>
          <cell r="I45" t="str">
            <v>KALAHANDI</v>
          </cell>
          <cell r="J45">
            <v>480</v>
          </cell>
          <cell r="K45">
            <v>91</v>
          </cell>
          <cell r="L45">
            <v>2175</v>
          </cell>
          <cell r="M45">
            <v>4.25</v>
          </cell>
          <cell r="N45">
            <v>9243.75</v>
          </cell>
          <cell r="O45">
            <v>2500</v>
          </cell>
        </row>
        <row r="46">
          <cell r="H46" t="str">
            <v>KANDIAHAT</v>
          </cell>
          <cell r="I46" t="str">
            <v>KENDRAPARA</v>
          </cell>
          <cell r="J46">
            <v>115</v>
          </cell>
          <cell r="K46">
            <v>52</v>
          </cell>
          <cell r="L46">
            <v>1243</v>
          </cell>
          <cell r="M46">
            <v>2.25</v>
          </cell>
          <cell r="N46">
            <v>2796.75</v>
          </cell>
          <cell r="O46">
            <v>1000</v>
          </cell>
        </row>
        <row r="47">
          <cell r="H47" t="str">
            <v>UCHHLA</v>
          </cell>
          <cell r="I47" t="str">
            <v>KALAHANDI</v>
          </cell>
          <cell r="J47">
            <v>530</v>
          </cell>
          <cell r="K47">
            <v>97</v>
          </cell>
          <cell r="L47">
            <v>2272</v>
          </cell>
          <cell r="M47">
            <v>4.25</v>
          </cell>
          <cell r="N47">
            <v>9656</v>
          </cell>
          <cell r="O47">
            <v>2500</v>
          </cell>
        </row>
        <row r="48">
          <cell r="H48" t="str">
            <v>TURANGA</v>
          </cell>
          <cell r="I48" t="str">
            <v>ANGUL</v>
          </cell>
          <cell r="J48">
            <v>135</v>
          </cell>
          <cell r="K48">
            <v>154</v>
          </cell>
          <cell r="L48">
            <v>3112</v>
          </cell>
          <cell r="M48">
            <v>3</v>
          </cell>
          <cell r="N48">
            <v>9336</v>
          </cell>
          <cell r="O48">
            <v>1500</v>
          </cell>
        </row>
        <row r="49">
          <cell r="H49" t="str">
            <v>KARANJIA</v>
          </cell>
          <cell r="I49" t="str">
            <v>MAYURBHANJ</v>
          </cell>
          <cell r="J49">
            <v>250</v>
          </cell>
          <cell r="K49">
            <v>40</v>
          </cell>
          <cell r="L49">
            <v>369</v>
          </cell>
          <cell r="M49">
            <v>3</v>
          </cell>
          <cell r="N49">
            <v>1107</v>
          </cell>
          <cell r="O49">
            <v>700</v>
          </cell>
        </row>
        <row r="50">
          <cell r="H50" t="str">
            <v>UDALA</v>
          </cell>
          <cell r="I50" t="str">
            <v>MAYURBHANJ</v>
          </cell>
          <cell r="J50">
            <v>195</v>
          </cell>
          <cell r="K50">
            <v>6</v>
          </cell>
          <cell r="L50">
            <v>86</v>
          </cell>
          <cell r="M50">
            <v>3</v>
          </cell>
          <cell r="N50">
            <v>258</v>
          </cell>
          <cell r="O50">
            <v>500</v>
          </cell>
        </row>
        <row r="51">
          <cell r="H51" t="str">
            <v>KASHINAGAR</v>
          </cell>
          <cell r="I51" t="str">
            <v>GAJAPATI</v>
          </cell>
          <cell r="J51">
            <v>350</v>
          </cell>
          <cell r="K51">
            <v>187</v>
          </cell>
          <cell r="L51">
            <v>4205</v>
          </cell>
          <cell r="M51">
            <v>3.75</v>
          </cell>
          <cell r="N51">
            <v>15768.75</v>
          </cell>
          <cell r="O51">
            <v>3000</v>
          </cell>
        </row>
        <row r="52">
          <cell r="H52" t="str">
            <v>BETADA</v>
          </cell>
          <cell r="I52" t="str">
            <v>BHADRAK</v>
          </cell>
          <cell r="J52">
            <v>150</v>
          </cell>
          <cell r="K52">
            <v>60</v>
          </cell>
          <cell r="L52">
            <v>820</v>
          </cell>
          <cell r="M52">
            <v>3</v>
          </cell>
          <cell r="N52">
            <v>2460</v>
          </cell>
          <cell r="O52">
            <v>800</v>
          </cell>
        </row>
        <row r="53">
          <cell r="H53" t="str">
            <v>BARAGADA (KHURDA)</v>
          </cell>
          <cell r="I53" t="str">
            <v>KHORDHA</v>
          </cell>
          <cell r="J53">
            <v>40</v>
          </cell>
          <cell r="K53">
            <v>46</v>
          </cell>
          <cell r="L53">
            <v>975</v>
          </cell>
          <cell r="M53">
            <v>2.25</v>
          </cell>
          <cell r="N53">
            <v>2193.75</v>
          </cell>
          <cell r="O53">
            <v>0</v>
          </cell>
        </row>
        <row r="54">
          <cell r="H54" t="str">
            <v>KANDASAR</v>
          </cell>
          <cell r="I54" t="str">
            <v>ANGUL</v>
          </cell>
          <cell r="J54">
            <v>120</v>
          </cell>
          <cell r="K54">
            <v>7</v>
          </cell>
          <cell r="L54">
            <v>202</v>
          </cell>
          <cell r="M54">
            <v>2.25</v>
          </cell>
          <cell r="N54">
            <v>454.5</v>
          </cell>
          <cell r="O54">
            <v>700</v>
          </cell>
        </row>
        <row r="55">
          <cell r="H55" t="str">
            <v>KARANJIA</v>
          </cell>
          <cell r="I55" t="str">
            <v>MAYURBHANJ</v>
          </cell>
          <cell r="J55">
            <v>250</v>
          </cell>
          <cell r="K55">
            <v>40</v>
          </cell>
          <cell r="L55">
            <v>881</v>
          </cell>
          <cell r="M55">
            <v>3</v>
          </cell>
          <cell r="N55">
            <v>2643</v>
          </cell>
          <cell r="O55">
            <v>1000</v>
          </cell>
        </row>
        <row r="56">
          <cell r="H56" t="str">
            <v>GOTARA</v>
          </cell>
          <cell r="I56" t="str">
            <v>CUTTACK</v>
          </cell>
          <cell r="J56">
            <v>35</v>
          </cell>
          <cell r="K56">
            <v>10</v>
          </cell>
          <cell r="L56">
            <v>104</v>
          </cell>
          <cell r="M56">
            <v>2.25</v>
          </cell>
          <cell r="N56">
            <v>234</v>
          </cell>
          <cell r="O56">
            <v>500</v>
          </cell>
        </row>
        <row r="57">
          <cell r="H57" t="str">
            <v xml:space="preserve">HARIRAJPUR </v>
          </cell>
          <cell r="I57" t="str">
            <v>CUTTACK</v>
          </cell>
          <cell r="J57">
            <v>60</v>
          </cell>
          <cell r="K57">
            <v>1</v>
          </cell>
          <cell r="L57">
            <v>9</v>
          </cell>
          <cell r="M57">
            <v>2.25</v>
          </cell>
          <cell r="N57">
            <v>20.25</v>
          </cell>
          <cell r="O57">
            <v>0</v>
          </cell>
        </row>
        <row r="58">
          <cell r="H58" t="str">
            <v>LANJIPALLI</v>
          </cell>
          <cell r="I58" t="str">
            <v>GANJAM</v>
          </cell>
          <cell r="J58">
            <v>220</v>
          </cell>
          <cell r="K58">
            <v>1</v>
          </cell>
          <cell r="L58">
            <v>9</v>
          </cell>
          <cell r="M58">
            <v>3</v>
          </cell>
          <cell r="N58">
            <v>27</v>
          </cell>
          <cell r="O58">
            <v>500</v>
          </cell>
        </row>
        <row r="59">
          <cell r="H59" t="str">
            <v>ULLUNDA</v>
          </cell>
          <cell r="I59" t="str">
            <v>SONEPUR</v>
          </cell>
          <cell r="J59">
            <v>430</v>
          </cell>
          <cell r="K59">
            <v>1</v>
          </cell>
          <cell r="L59">
            <v>9</v>
          </cell>
          <cell r="M59">
            <v>4.25</v>
          </cell>
          <cell r="N59">
            <v>38.25</v>
          </cell>
          <cell r="O59">
            <v>1000</v>
          </cell>
        </row>
        <row r="60">
          <cell r="H60" t="str">
            <v>BIRAMAHARAJPUR</v>
          </cell>
          <cell r="I60" t="str">
            <v>SONEPUR</v>
          </cell>
          <cell r="J60">
            <v>430</v>
          </cell>
          <cell r="K60">
            <v>1</v>
          </cell>
          <cell r="L60">
            <v>9</v>
          </cell>
          <cell r="M60">
            <v>4.25</v>
          </cell>
          <cell r="N60">
            <v>38.25</v>
          </cell>
          <cell r="O60">
            <v>1000</v>
          </cell>
        </row>
        <row r="61">
          <cell r="H61" t="str">
            <v>M RAMPUR</v>
          </cell>
          <cell r="I61" t="str">
            <v>KALAHANDI</v>
          </cell>
          <cell r="J61">
            <v>460</v>
          </cell>
          <cell r="K61">
            <v>1</v>
          </cell>
          <cell r="L61">
            <v>9</v>
          </cell>
          <cell r="M61">
            <v>4.25</v>
          </cell>
          <cell r="N61">
            <v>38.25</v>
          </cell>
          <cell r="O61">
            <v>500</v>
          </cell>
        </row>
        <row r="62">
          <cell r="H62" t="str">
            <v>BORDA</v>
          </cell>
          <cell r="I62" t="str">
            <v>KALAHANDI</v>
          </cell>
          <cell r="J62">
            <v>500</v>
          </cell>
          <cell r="K62">
            <v>2</v>
          </cell>
          <cell r="L62">
            <v>18</v>
          </cell>
          <cell r="M62">
            <v>4.25</v>
          </cell>
          <cell r="N62">
            <v>76.5</v>
          </cell>
          <cell r="O62">
            <v>800</v>
          </cell>
        </row>
        <row r="63">
          <cell r="H63" t="str">
            <v>BARIPADA</v>
          </cell>
          <cell r="I63" t="str">
            <v>MAYURBHANJ</v>
          </cell>
          <cell r="J63">
            <v>250</v>
          </cell>
          <cell r="K63">
            <v>1</v>
          </cell>
          <cell r="L63">
            <v>9</v>
          </cell>
          <cell r="M63">
            <v>3</v>
          </cell>
          <cell r="N63">
            <v>27</v>
          </cell>
          <cell r="O63">
            <v>0</v>
          </cell>
        </row>
        <row r="64">
          <cell r="H64" t="str">
            <v>JAJATI NAGAR</v>
          </cell>
          <cell r="I64" t="str">
            <v xml:space="preserve">	JAJPUR</v>
          </cell>
          <cell r="J64">
            <v>70</v>
          </cell>
          <cell r="K64">
            <v>1</v>
          </cell>
          <cell r="L64">
            <v>9</v>
          </cell>
          <cell r="M64">
            <v>2.25</v>
          </cell>
          <cell r="N64">
            <v>20.25</v>
          </cell>
          <cell r="O64">
            <v>500</v>
          </cell>
        </row>
        <row r="65">
          <cell r="H65" t="str">
            <v>GOTARA</v>
          </cell>
          <cell r="I65" t="str">
            <v>CUTTACK</v>
          </cell>
          <cell r="J65">
            <v>35</v>
          </cell>
          <cell r="K65">
            <v>1</v>
          </cell>
          <cell r="L65">
            <v>9</v>
          </cell>
          <cell r="M65">
            <v>2.25</v>
          </cell>
          <cell r="N65">
            <v>20.25</v>
          </cell>
          <cell r="O65">
            <v>0</v>
          </cell>
        </row>
        <row r="66">
          <cell r="H66" t="str">
            <v>BALARAM PRASAD</v>
          </cell>
          <cell r="I66" t="str">
            <v>ANGUL</v>
          </cell>
          <cell r="J66">
            <v>125</v>
          </cell>
          <cell r="K66">
            <v>1</v>
          </cell>
          <cell r="L66">
            <v>9</v>
          </cell>
          <cell r="M66">
            <v>3</v>
          </cell>
          <cell r="N66">
            <v>27</v>
          </cell>
          <cell r="O66">
            <v>400</v>
          </cell>
        </row>
        <row r="67">
          <cell r="H67" t="str">
            <v>RAGADI</v>
          </cell>
          <cell r="I67" t="str">
            <v xml:space="preserve">	JAJPUR</v>
          </cell>
          <cell r="J67">
            <v>85</v>
          </cell>
          <cell r="K67">
            <v>5</v>
          </cell>
          <cell r="L67">
            <v>45</v>
          </cell>
          <cell r="M67">
            <v>2.25</v>
          </cell>
          <cell r="N67">
            <v>101.25</v>
          </cell>
          <cell r="O67">
            <v>500</v>
          </cell>
        </row>
        <row r="68">
          <cell r="H68" t="str">
            <v>KURUDOL</v>
          </cell>
          <cell r="I68" t="str">
            <v>ANGUL</v>
          </cell>
          <cell r="J68">
            <v>130</v>
          </cell>
          <cell r="K68">
            <v>6</v>
          </cell>
          <cell r="L68">
            <v>54</v>
          </cell>
          <cell r="M68">
            <v>3</v>
          </cell>
          <cell r="N68">
            <v>162</v>
          </cell>
          <cell r="O68">
            <v>500</v>
          </cell>
        </row>
        <row r="69">
          <cell r="H69" t="str">
            <v>BHANJANAGAR</v>
          </cell>
          <cell r="I69" t="str">
            <v>GANJAM</v>
          </cell>
          <cell r="J69">
            <v>280</v>
          </cell>
          <cell r="K69">
            <v>2</v>
          </cell>
          <cell r="L69">
            <v>18</v>
          </cell>
          <cell r="M69">
            <v>3</v>
          </cell>
          <cell r="N69">
            <v>54</v>
          </cell>
          <cell r="O69">
            <v>800</v>
          </cell>
        </row>
        <row r="70">
          <cell r="H70" t="str">
            <v>PUTTAR</v>
          </cell>
          <cell r="I70" t="str">
            <v>GAJAPATI</v>
          </cell>
          <cell r="J70">
            <v>480</v>
          </cell>
          <cell r="K70">
            <v>3</v>
          </cell>
          <cell r="L70">
            <v>27</v>
          </cell>
          <cell r="M70">
            <v>4.25</v>
          </cell>
          <cell r="N70">
            <v>114.75</v>
          </cell>
          <cell r="O70">
            <v>2000</v>
          </cell>
        </row>
        <row r="71">
          <cell r="H71" t="str">
            <v>KODALA</v>
          </cell>
          <cell r="I71" t="str">
            <v>GANJAM</v>
          </cell>
          <cell r="J71">
            <v>270</v>
          </cell>
          <cell r="K71">
            <v>2</v>
          </cell>
          <cell r="L71">
            <v>18</v>
          </cell>
          <cell r="M71">
            <v>3.75</v>
          </cell>
          <cell r="N71">
            <v>67.5</v>
          </cell>
          <cell r="O71">
            <v>500</v>
          </cell>
        </row>
        <row r="72">
          <cell r="H72" t="str">
            <v>TURANGA</v>
          </cell>
          <cell r="I72" t="str">
            <v>ANGUL</v>
          </cell>
          <cell r="J72">
            <v>135</v>
          </cell>
          <cell r="K72">
            <v>7</v>
          </cell>
          <cell r="L72">
            <v>63</v>
          </cell>
          <cell r="M72">
            <v>3</v>
          </cell>
          <cell r="N72">
            <v>189</v>
          </cell>
          <cell r="O72">
            <v>500</v>
          </cell>
        </row>
        <row r="73">
          <cell r="H73" t="str">
            <v>SASON</v>
          </cell>
          <cell r="I73" t="str">
            <v>SAMBALPUR</v>
          </cell>
          <cell r="J73">
            <v>320</v>
          </cell>
          <cell r="K73">
            <v>4</v>
          </cell>
          <cell r="L73">
            <v>36</v>
          </cell>
          <cell r="M73">
            <v>3.75</v>
          </cell>
          <cell r="N73">
            <v>135</v>
          </cell>
          <cell r="O73">
            <v>500</v>
          </cell>
        </row>
        <row r="74">
          <cell r="H74" t="str">
            <v>BARAIPALI</v>
          </cell>
          <cell r="I74" t="str">
            <v>SAMBALPUR</v>
          </cell>
          <cell r="J74">
            <v>305</v>
          </cell>
          <cell r="K74">
            <v>4</v>
          </cell>
          <cell r="L74">
            <v>36</v>
          </cell>
          <cell r="M74">
            <v>3.75</v>
          </cell>
          <cell r="N74">
            <v>135</v>
          </cell>
          <cell r="O74">
            <v>500</v>
          </cell>
        </row>
        <row r="75">
          <cell r="H75" t="str">
            <v>JAJPUR</v>
          </cell>
          <cell r="I75" t="str">
            <v xml:space="preserve">	JAJPUR</v>
          </cell>
          <cell r="J75">
            <v>85</v>
          </cell>
          <cell r="K75">
            <v>2</v>
          </cell>
          <cell r="L75">
            <v>18</v>
          </cell>
          <cell r="M75">
            <v>2.25</v>
          </cell>
          <cell r="N75">
            <v>40.5</v>
          </cell>
          <cell r="O75">
            <v>0</v>
          </cell>
        </row>
        <row r="76">
          <cell r="H76" t="str">
            <v>SIMILIPADA</v>
          </cell>
          <cell r="I76" t="str">
            <v>ANGUL</v>
          </cell>
          <cell r="J76">
            <v>110</v>
          </cell>
          <cell r="K76">
            <v>4</v>
          </cell>
          <cell r="L76">
            <v>36</v>
          </cell>
          <cell r="M76">
            <v>2.25</v>
          </cell>
          <cell r="N76">
            <v>81</v>
          </cell>
          <cell r="O76">
            <v>500</v>
          </cell>
        </row>
        <row r="77">
          <cell r="H77" t="str">
            <v>DELANG</v>
          </cell>
          <cell r="I77" t="str">
            <v>PURI</v>
          </cell>
          <cell r="J77">
            <v>70</v>
          </cell>
          <cell r="K77">
            <v>1</v>
          </cell>
          <cell r="L77">
            <v>9</v>
          </cell>
          <cell r="M77">
            <v>2.25</v>
          </cell>
          <cell r="N77">
            <v>20.25</v>
          </cell>
          <cell r="O77">
            <v>600</v>
          </cell>
        </row>
        <row r="78">
          <cell r="H78" t="str">
            <v>KAKATPUR</v>
          </cell>
          <cell r="I78" t="str">
            <v>PURI</v>
          </cell>
          <cell r="J78">
            <v>75</v>
          </cell>
          <cell r="K78">
            <v>2</v>
          </cell>
          <cell r="L78">
            <v>18</v>
          </cell>
          <cell r="M78">
            <v>2.25</v>
          </cell>
          <cell r="N78">
            <v>40.5</v>
          </cell>
          <cell r="O78">
            <v>500</v>
          </cell>
        </row>
        <row r="79">
          <cell r="H79" t="str">
            <v>JATNI</v>
          </cell>
          <cell r="I79" t="str">
            <v>KHORDHA</v>
          </cell>
          <cell r="J79">
            <v>60</v>
          </cell>
          <cell r="K79">
            <v>1</v>
          </cell>
          <cell r="L79">
            <v>9</v>
          </cell>
          <cell r="M79">
            <v>2.25</v>
          </cell>
          <cell r="N79">
            <v>20.25</v>
          </cell>
          <cell r="O79">
            <v>0</v>
          </cell>
        </row>
        <row r="80">
          <cell r="H80" t="str">
            <v>ATIGAON</v>
          </cell>
          <cell r="I80" t="str">
            <v>KALAHANDI</v>
          </cell>
          <cell r="J80">
            <v>490</v>
          </cell>
          <cell r="K80">
            <v>1</v>
          </cell>
          <cell r="L80">
            <v>9</v>
          </cell>
          <cell r="M80">
            <v>4.25</v>
          </cell>
          <cell r="N80">
            <v>38.25</v>
          </cell>
          <cell r="O80">
            <v>500</v>
          </cell>
        </row>
        <row r="81">
          <cell r="H81" t="str">
            <v>BARAI</v>
          </cell>
          <cell r="I81" t="str">
            <v>KENDRAPARA</v>
          </cell>
          <cell r="J81">
            <v>65</v>
          </cell>
          <cell r="K81">
            <v>4</v>
          </cell>
          <cell r="L81">
            <v>36</v>
          </cell>
          <cell r="M81">
            <v>2.25</v>
          </cell>
          <cell r="N81">
            <v>81</v>
          </cell>
          <cell r="O81">
            <v>500</v>
          </cell>
        </row>
        <row r="82">
          <cell r="H82" t="str">
            <v>BHAWANIPATNA</v>
          </cell>
          <cell r="I82" t="str">
            <v>KALAHANDI</v>
          </cell>
          <cell r="J82">
            <v>450</v>
          </cell>
          <cell r="K82">
            <v>2</v>
          </cell>
          <cell r="L82">
            <v>18</v>
          </cell>
          <cell r="M82">
            <v>4.25</v>
          </cell>
          <cell r="N82">
            <v>76.5</v>
          </cell>
          <cell r="O82">
            <v>0</v>
          </cell>
        </row>
        <row r="83">
          <cell r="H83" t="str">
            <v>DASPALLA</v>
          </cell>
          <cell r="I83" t="str">
            <v>NAYAGARH</v>
          </cell>
          <cell r="J83">
            <v>160</v>
          </cell>
          <cell r="K83">
            <v>7</v>
          </cell>
          <cell r="L83">
            <v>63</v>
          </cell>
          <cell r="M83">
            <v>3</v>
          </cell>
          <cell r="N83">
            <v>189</v>
          </cell>
          <cell r="O83">
            <v>500</v>
          </cell>
        </row>
        <row r="84">
          <cell r="H84" t="str">
            <v>JASIPUR</v>
          </cell>
          <cell r="I84" t="str">
            <v>MAYURBHANJ</v>
          </cell>
          <cell r="J84">
            <v>265</v>
          </cell>
          <cell r="K84">
            <v>1</v>
          </cell>
          <cell r="L84">
            <v>9</v>
          </cell>
          <cell r="M84">
            <v>3.75</v>
          </cell>
          <cell r="N84">
            <v>33.75</v>
          </cell>
          <cell r="O84">
            <v>500</v>
          </cell>
        </row>
        <row r="85">
          <cell r="H85" t="str">
            <v>SRIDHARPUR (JAJPUR TOWN)</v>
          </cell>
          <cell r="I85" t="str">
            <v xml:space="preserve">	JAJPUR</v>
          </cell>
          <cell r="J85">
            <v>85</v>
          </cell>
          <cell r="K85">
            <v>3</v>
          </cell>
          <cell r="L85">
            <v>27</v>
          </cell>
          <cell r="M85">
            <v>2.25</v>
          </cell>
          <cell r="N85">
            <v>60.75</v>
          </cell>
          <cell r="O85">
            <v>500</v>
          </cell>
        </row>
        <row r="86">
          <cell r="H86" t="str">
            <v>ANDILO</v>
          </cell>
          <cell r="I86" t="str">
            <v>KHORDHA</v>
          </cell>
          <cell r="J86">
            <v>30</v>
          </cell>
          <cell r="K86">
            <v>1</v>
          </cell>
          <cell r="L86">
            <v>9</v>
          </cell>
          <cell r="M86">
            <v>2.25</v>
          </cell>
          <cell r="N86">
            <v>20.25</v>
          </cell>
          <cell r="O86">
            <v>400</v>
          </cell>
        </row>
        <row r="87">
          <cell r="H87" t="str">
            <v>MAGURAGADIA</v>
          </cell>
          <cell r="I87" t="str">
            <v>KEONJHAR</v>
          </cell>
          <cell r="J87">
            <v>205</v>
          </cell>
          <cell r="K87">
            <v>9</v>
          </cell>
          <cell r="L87">
            <v>70</v>
          </cell>
          <cell r="M87">
            <v>3</v>
          </cell>
          <cell r="N87">
            <v>210</v>
          </cell>
          <cell r="O87">
            <v>500</v>
          </cell>
        </row>
        <row r="88">
          <cell r="H88" t="str">
            <v xml:space="preserve">HARIRAJPUR </v>
          </cell>
          <cell r="I88" t="str">
            <v>CUTTACK</v>
          </cell>
          <cell r="J88">
            <v>60</v>
          </cell>
          <cell r="K88">
            <v>10</v>
          </cell>
          <cell r="L88">
            <v>53</v>
          </cell>
          <cell r="M88">
            <v>2.25</v>
          </cell>
          <cell r="N88">
            <v>119.25</v>
          </cell>
          <cell r="O88">
            <v>0</v>
          </cell>
        </row>
        <row r="89">
          <cell r="H89" t="str">
            <v>BARAGADA (KHURDA)</v>
          </cell>
          <cell r="I89" t="str">
            <v>KHORDHA</v>
          </cell>
          <cell r="J89">
            <v>40</v>
          </cell>
          <cell r="K89">
            <v>8</v>
          </cell>
          <cell r="L89">
            <v>157</v>
          </cell>
          <cell r="M89">
            <v>2.25</v>
          </cell>
          <cell r="N89">
            <v>353.25</v>
          </cell>
          <cell r="O89">
            <v>0</v>
          </cell>
        </row>
        <row r="90">
          <cell r="H90" t="str">
            <v>SINGADADA (KARANJIA)</v>
          </cell>
          <cell r="I90" t="str">
            <v>MAYURBHANJ</v>
          </cell>
          <cell r="J90">
            <v>270</v>
          </cell>
          <cell r="K90">
            <v>13</v>
          </cell>
          <cell r="L90">
            <v>120</v>
          </cell>
          <cell r="M90">
            <v>3.75</v>
          </cell>
          <cell r="N90">
            <v>450</v>
          </cell>
          <cell r="O90">
            <v>700</v>
          </cell>
        </row>
        <row r="91">
          <cell r="H91" t="str">
            <v>JAJPUR TOWN</v>
          </cell>
          <cell r="I91" t="str">
            <v xml:space="preserve">	JAJPUR</v>
          </cell>
          <cell r="J91">
            <v>70</v>
          </cell>
          <cell r="K91">
            <v>15</v>
          </cell>
          <cell r="L91">
            <v>251</v>
          </cell>
          <cell r="M91">
            <v>2.25</v>
          </cell>
          <cell r="N91">
            <v>564.75</v>
          </cell>
          <cell r="O91">
            <v>0</v>
          </cell>
        </row>
        <row r="92">
          <cell r="H92" t="str">
            <v>BARAGADA (KHURDA)</v>
          </cell>
          <cell r="I92" t="str">
            <v>KHORDHA</v>
          </cell>
          <cell r="J92">
            <v>40</v>
          </cell>
          <cell r="K92">
            <v>8</v>
          </cell>
          <cell r="L92">
            <v>175</v>
          </cell>
          <cell r="M92">
            <v>2.25</v>
          </cell>
          <cell r="N92">
            <v>393.75</v>
          </cell>
          <cell r="O92">
            <v>0</v>
          </cell>
        </row>
        <row r="93">
          <cell r="H93" t="str">
            <v>DHAULI BBSR</v>
          </cell>
          <cell r="I93" t="str">
            <v>KHORDHA</v>
          </cell>
          <cell r="J93">
            <v>45</v>
          </cell>
          <cell r="K93">
            <v>185</v>
          </cell>
          <cell r="L93">
            <v>4048</v>
          </cell>
          <cell r="M93">
            <v>2.25</v>
          </cell>
          <cell r="N93">
            <v>9108</v>
          </cell>
          <cell r="O93">
            <v>100</v>
          </cell>
        </row>
        <row r="94">
          <cell r="H94" t="str">
            <v>JAJPUR TOWN</v>
          </cell>
          <cell r="I94" t="str">
            <v xml:space="preserve">	JAJPUR</v>
          </cell>
          <cell r="J94">
            <v>70</v>
          </cell>
          <cell r="K94">
            <v>38</v>
          </cell>
          <cell r="L94">
            <v>779</v>
          </cell>
          <cell r="M94">
            <v>2.25</v>
          </cell>
          <cell r="N94">
            <v>1752.75</v>
          </cell>
          <cell r="O94">
            <v>0</v>
          </cell>
        </row>
        <row r="95">
          <cell r="H95" t="str">
            <v>REDHAKHOL</v>
          </cell>
          <cell r="I95" t="str">
            <v>SAMBALPUR</v>
          </cell>
          <cell r="J95">
            <v>280</v>
          </cell>
          <cell r="K95">
            <v>32</v>
          </cell>
          <cell r="L95">
            <v>757</v>
          </cell>
          <cell r="M95">
            <v>3.75</v>
          </cell>
          <cell r="N95">
            <v>2838.75</v>
          </cell>
          <cell r="O95">
            <v>1000</v>
          </cell>
        </row>
        <row r="96">
          <cell r="H96" t="str">
            <v>JALESWAR</v>
          </cell>
          <cell r="I96" t="str">
            <v>BALASORE</v>
          </cell>
          <cell r="J96">
            <v>260</v>
          </cell>
          <cell r="K96">
            <v>57</v>
          </cell>
          <cell r="L96">
            <v>1232</v>
          </cell>
          <cell r="M96">
            <v>3.75</v>
          </cell>
          <cell r="N96">
            <v>4620</v>
          </cell>
          <cell r="O96">
            <v>1000</v>
          </cell>
        </row>
        <row r="97">
          <cell r="H97" t="str">
            <v>BARAGADA (KHURDA)</v>
          </cell>
          <cell r="I97" t="str">
            <v>KHORDHA</v>
          </cell>
          <cell r="J97">
            <v>40</v>
          </cell>
          <cell r="K97">
            <v>48</v>
          </cell>
          <cell r="L97">
            <v>988</v>
          </cell>
          <cell r="M97">
            <v>2.25</v>
          </cell>
          <cell r="N97">
            <v>2223</v>
          </cell>
          <cell r="O97">
            <v>0</v>
          </cell>
        </row>
        <row r="98">
          <cell r="H98" t="str">
            <v>LANJIGARH</v>
          </cell>
          <cell r="I98" t="str">
            <v>KALAHANDI</v>
          </cell>
          <cell r="J98">
            <v>520</v>
          </cell>
          <cell r="K98">
            <v>98</v>
          </cell>
          <cell r="L98">
            <v>2188</v>
          </cell>
          <cell r="M98">
            <v>4.25</v>
          </cell>
          <cell r="N98">
            <v>9299</v>
          </cell>
          <cell r="O98">
            <v>3000</v>
          </cell>
        </row>
        <row r="99">
          <cell r="H99" t="str">
            <v>BARIMULA</v>
          </cell>
          <cell r="I99" t="str">
            <v>KENDRAPARA</v>
          </cell>
          <cell r="J99">
            <v>65</v>
          </cell>
          <cell r="K99">
            <v>152</v>
          </cell>
          <cell r="L99">
            <v>2705</v>
          </cell>
          <cell r="M99">
            <v>2.25</v>
          </cell>
          <cell r="N99">
            <v>6086.25</v>
          </cell>
          <cell r="O99">
            <v>700</v>
          </cell>
        </row>
        <row r="100">
          <cell r="H100" t="str">
            <v>KARANJIA</v>
          </cell>
          <cell r="I100" t="str">
            <v>MAYURBHANJ</v>
          </cell>
          <cell r="J100">
            <v>250</v>
          </cell>
          <cell r="K100">
            <v>38</v>
          </cell>
          <cell r="L100">
            <v>845</v>
          </cell>
          <cell r="M100">
            <v>3</v>
          </cell>
          <cell r="N100">
            <v>2535</v>
          </cell>
          <cell r="O100">
            <v>1000</v>
          </cell>
        </row>
        <row r="101">
          <cell r="H101" t="str">
            <v>CHARICHHAK</v>
          </cell>
          <cell r="I101" t="str">
            <v>PURI</v>
          </cell>
          <cell r="J101">
            <v>65</v>
          </cell>
          <cell r="K101">
            <v>43</v>
          </cell>
          <cell r="L101">
            <v>894</v>
          </cell>
          <cell r="M101">
            <v>2.25</v>
          </cell>
          <cell r="N101">
            <v>2011.5</v>
          </cell>
          <cell r="O101">
            <v>500</v>
          </cell>
        </row>
        <row r="102">
          <cell r="H102" t="str">
            <v>KONISI</v>
          </cell>
          <cell r="I102" t="str">
            <v>GANJAM</v>
          </cell>
          <cell r="J102">
            <v>225</v>
          </cell>
          <cell r="K102">
            <v>90</v>
          </cell>
          <cell r="L102">
            <v>1977</v>
          </cell>
          <cell r="M102">
            <v>3</v>
          </cell>
          <cell r="N102">
            <v>5931</v>
          </cell>
          <cell r="O102">
            <v>2000</v>
          </cell>
        </row>
        <row r="103">
          <cell r="H103" t="str">
            <v>BISWANATHPUR</v>
          </cell>
          <cell r="I103" t="str">
            <v>KALAHANDI</v>
          </cell>
          <cell r="J103">
            <v>500</v>
          </cell>
          <cell r="K103">
            <v>39</v>
          </cell>
          <cell r="L103">
            <v>913</v>
          </cell>
          <cell r="M103">
            <v>4.25</v>
          </cell>
          <cell r="N103">
            <v>3880.25</v>
          </cell>
          <cell r="O103">
            <v>0</v>
          </cell>
        </row>
        <row r="104">
          <cell r="H104" t="str">
            <v>BISWANATHPUR</v>
          </cell>
          <cell r="I104" t="str">
            <v>KALAHANDI</v>
          </cell>
          <cell r="J104">
            <v>500</v>
          </cell>
          <cell r="K104">
            <v>54</v>
          </cell>
          <cell r="L104">
            <v>1195</v>
          </cell>
          <cell r="M104">
            <v>4.25</v>
          </cell>
          <cell r="N104">
            <v>5078.75</v>
          </cell>
          <cell r="O104">
            <v>3000</v>
          </cell>
        </row>
        <row r="105">
          <cell r="H105" t="str">
            <v>BISWANATHPUR</v>
          </cell>
          <cell r="I105" t="str">
            <v>KALAHANDI</v>
          </cell>
          <cell r="J105">
            <v>500</v>
          </cell>
          <cell r="K105">
            <v>32</v>
          </cell>
          <cell r="L105">
            <v>224</v>
          </cell>
          <cell r="M105">
            <v>4.25</v>
          </cell>
          <cell r="N105">
            <v>952</v>
          </cell>
          <cell r="O105">
            <v>0</v>
          </cell>
        </row>
        <row r="106">
          <cell r="H106" t="str">
            <v>BANRA (BANKI)</v>
          </cell>
          <cell r="I106" t="str">
            <v>CUTTACK</v>
          </cell>
          <cell r="J106">
            <v>40</v>
          </cell>
          <cell r="K106">
            <v>65</v>
          </cell>
          <cell r="L106">
            <v>1181</v>
          </cell>
          <cell r="M106">
            <v>2.25</v>
          </cell>
          <cell r="N106">
            <v>2657.25</v>
          </cell>
          <cell r="O106">
            <v>500</v>
          </cell>
        </row>
        <row r="107">
          <cell r="H107" t="str">
            <v>SATICHOURA</v>
          </cell>
          <cell r="I107" t="str">
            <v>CUTTACK</v>
          </cell>
          <cell r="J107">
            <v>20</v>
          </cell>
          <cell r="K107">
            <v>60</v>
          </cell>
          <cell r="L107">
            <v>912</v>
          </cell>
          <cell r="M107">
            <v>1.5</v>
          </cell>
          <cell r="N107">
            <v>1368</v>
          </cell>
          <cell r="O107">
            <v>0</v>
          </cell>
        </row>
        <row r="108">
          <cell r="H108" t="str">
            <v>JAJPUR TOWN</v>
          </cell>
          <cell r="I108" t="str">
            <v xml:space="preserve">	JAJPUR</v>
          </cell>
          <cell r="J108">
            <v>70</v>
          </cell>
          <cell r="K108">
            <v>52</v>
          </cell>
          <cell r="L108">
            <v>1063</v>
          </cell>
          <cell r="M108">
            <v>2.25</v>
          </cell>
          <cell r="N108">
            <v>2391.75</v>
          </cell>
          <cell r="O108">
            <v>0</v>
          </cell>
        </row>
        <row r="109">
          <cell r="H109" t="str">
            <v>SANKHACHILA</v>
          </cell>
          <cell r="I109" t="str">
            <v xml:space="preserve">	JAJPUR</v>
          </cell>
          <cell r="J109">
            <v>70</v>
          </cell>
          <cell r="K109">
            <v>85</v>
          </cell>
          <cell r="L109">
            <v>1839</v>
          </cell>
          <cell r="M109">
            <v>2.25</v>
          </cell>
          <cell r="N109">
            <v>4137.75</v>
          </cell>
          <cell r="O109">
            <v>700</v>
          </cell>
        </row>
        <row r="110">
          <cell r="H110" t="str">
            <v>PIPILI</v>
          </cell>
          <cell r="I110" t="str">
            <v>PURI</v>
          </cell>
          <cell r="J110">
            <v>55</v>
          </cell>
          <cell r="K110">
            <v>85</v>
          </cell>
          <cell r="L110">
            <v>2126</v>
          </cell>
          <cell r="M110">
            <v>2.25</v>
          </cell>
          <cell r="N110">
            <v>4783.5</v>
          </cell>
          <cell r="O110">
            <v>0</v>
          </cell>
        </row>
        <row r="111">
          <cell r="H111" t="str">
            <v>ATIGAON</v>
          </cell>
          <cell r="I111" t="str">
            <v>KALAHANDI</v>
          </cell>
          <cell r="J111">
            <v>490</v>
          </cell>
          <cell r="K111">
            <v>77</v>
          </cell>
          <cell r="L111">
            <v>1752</v>
          </cell>
          <cell r="M111">
            <v>4.25</v>
          </cell>
          <cell r="N111">
            <v>7446</v>
          </cell>
          <cell r="O111">
            <v>2000</v>
          </cell>
        </row>
        <row r="112">
          <cell r="H112" t="str">
            <v>UDALA</v>
          </cell>
          <cell r="I112" t="str">
            <v>MAYURBHANJ</v>
          </cell>
          <cell r="J112">
            <v>195</v>
          </cell>
          <cell r="K112">
            <v>2</v>
          </cell>
          <cell r="L112">
            <v>21</v>
          </cell>
          <cell r="M112">
            <v>3</v>
          </cell>
          <cell r="N112">
            <v>63</v>
          </cell>
          <cell r="O112">
            <v>0</v>
          </cell>
        </row>
        <row r="113">
          <cell r="H113" t="str">
            <v>SUNHAT</v>
          </cell>
          <cell r="I113" t="str">
            <v>BALASORE</v>
          </cell>
          <cell r="J113">
            <v>180</v>
          </cell>
          <cell r="K113">
            <v>4</v>
          </cell>
          <cell r="L113">
            <v>28</v>
          </cell>
          <cell r="M113">
            <v>3</v>
          </cell>
          <cell r="N113">
            <v>84</v>
          </cell>
          <cell r="O113">
            <v>500</v>
          </cell>
        </row>
        <row r="114">
          <cell r="H114" t="str">
            <v>BARAGARH</v>
          </cell>
          <cell r="I114" t="str">
            <v>BARGARH</v>
          </cell>
          <cell r="J114">
            <v>350</v>
          </cell>
          <cell r="K114">
            <v>9</v>
          </cell>
          <cell r="L114">
            <v>46</v>
          </cell>
          <cell r="M114">
            <v>3.75</v>
          </cell>
          <cell r="N114">
            <v>172.5</v>
          </cell>
          <cell r="O114">
            <v>0</v>
          </cell>
        </row>
        <row r="115">
          <cell r="H115" t="str">
            <v>BIRAMAHARAJPUR</v>
          </cell>
          <cell r="I115" t="str">
            <v>SONEPUR</v>
          </cell>
          <cell r="J115">
            <v>430</v>
          </cell>
          <cell r="K115">
            <v>6</v>
          </cell>
          <cell r="L115">
            <v>40</v>
          </cell>
          <cell r="M115">
            <v>4.25</v>
          </cell>
          <cell r="N115">
            <v>170</v>
          </cell>
          <cell r="O115">
            <v>1000</v>
          </cell>
        </row>
        <row r="116">
          <cell r="H116" t="str">
            <v>BHATLI</v>
          </cell>
          <cell r="I116" t="str">
            <v>BARGARH</v>
          </cell>
          <cell r="J116">
            <v>370</v>
          </cell>
          <cell r="K116">
            <v>9</v>
          </cell>
          <cell r="L116">
            <v>62</v>
          </cell>
          <cell r="M116">
            <v>3.75</v>
          </cell>
          <cell r="N116">
            <v>232.5</v>
          </cell>
          <cell r="O116">
            <v>500</v>
          </cell>
        </row>
        <row r="117">
          <cell r="H117" t="str">
            <v xml:space="preserve">HARIRAJPUR </v>
          </cell>
          <cell r="I117" t="str">
            <v>CUTTACK</v>
          </cell>
          <cell r="J117">
            <v>60</v>
          </cell>
          <cell r="K117">
            <v>59</v>
          </cell>
          <cell r="L117">
            <v>1063</v>
          </cell>
          <cell r="M117">
            <v>2.25</v>
          </cell>
          <cell r="N117">
            <v>2391.75</v>
          </cell>
          <cell r="O117">
            <v>500</v>
          </cell>
        </row>
        <row r="118">
          <cell r="H118" t="str">
            <v>BEGUNIA</v>
          </cell>
          <cell r="I118" t="str">
            <v>KHORDHA</v>
          </cell>
          <cell r="J118">
            <v>85</v>
          </cell>
          <cell r="K118">
            <v>8</v>
          </cell>
          <cell r="L118">
            <v>173</v>
          </cell>
          <cell r="M118">
            <v>2.25</v>
          </cell>
          <cell r="N118">
            <v>389.25</v>
          </cell>
          <cell r="O118">
            <v>500</v>
          </cell>
        </row>
        <row r="119">
          <cell r="H119" t="str">
            <v>PANDIAPADA</v>
          </cell>
          <cell r="I119" t="str">
            <v>KHORDHA</v>
          </cell>
          <cell r="J119">
            <v>55</v>
          </cell>
          <cell r="K119">
            <v>22</v>
          </cell>
          <cell r="L119">
            <v>329</v>
          </cell>
          <cell r="M119">
            <v>2.25</v>
          </cell>
          <cell r="N119">
            <v>740.25</v>
          </cell>
          <cell r="O119">
            <v>500</v>
          </cell>
        </row>
        <row r="120">
          <cell r="H120" t="str">
            <v>KESURA</v>
          </cell>
          <cell r="I120" t="str">
            <v>KHORDHA</v>
          </cell>
          <cell r="J120">
            <v>30</v>
          </cell>
          <cell r="K120">
            <v>2</v>
          </cell>
          <cell r="L120">
            <v>30</v>
          </cell>
          <cell r="M120">
            <v>2.25</v>
          </cell>
          <cell r="N120">
            <v>67.5</v>
          </cell>
          <cell r="O120">
            <v>500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  <sheetName val="Sheet2"/>
    </sheetNames>
    <sheetDataSet>
      <sheetData sheetId="0">
        <row r="12">
          <cell r="H12" t="str">
            <v>JAJPUR TOWN</v>
          </cell>
          <cell r="I12" t="str">
            <v xml:space="preserve">	JAJPUR</v>
          </cell>
          <cell r="J12">
            <v>70</v>
          </cell>
          <cell r="K12">
            <v>8</v>
          </cell>
          <cell r="L12">
            <v>116</v>
          </cell>
          <cell r="M12">
            <v>2.25</v>
          </cell>
          <cell r="N12">
            <v>261</v>
          </cell>
          <cell r="O12">
            <v>0</v>
          </cell>
        </row>
        <row r="13">
          <cell r="H13" t="str">
            <v>TULSIPUR (NAYAGARH)</v>
          </cell>
          <cell r="I13" t="str">
            <v>NAYAGARH</v>
          </cell>
          <cell r="J13">
            <v>130</v>
          </cell>
          <cell r="K13">
            <v>20</v>
          </cell>
          <cell r="L13">
            <v>517</v>
          </cell>
          <cell r="M13">
            <v>3</v>
          </cell>
          <cell r="N13">
            <v>1551</v>
          </cell>
          <cell r="O13">
            <v>500</v>
          </cell>
        </row>
        <row r="14">
          <cell r="H14" t="str">
            <v>PALUR</v>
          </cell>
          <cell r="I14" t="str">
            <v>GANJAM</v>
          </cell>
          <cell r="J14">
            <v>260</v>
          </cell>
          <cell r="K14">
            <v>50</v>
          </cell>
          <cell r="L14">
            <v>825</v>
          </cell>
          <cell r="M14">
            <v>3.75</v>
          </cell>
          <cell r="N14">
            <v>3093.75</v>
          </cell>
          <cell r="O14">
            <v>1000</v>
          </cell>
        </row>
        <row r="15">
          <cell r="H15" t="str">
            <v>KARLAMUNDA</v>
          </cell>
          <cell r="I15" t="str">
            <v>KALAHANDI</v>
          </cell>
          <cell r="J15">
            <v>530</v>
          </cell>
          <cell r="K15">
            <v>11</v>
          </cell>
          <cell r="L15">
            <v>90</v>
          </cell>
          <cell r="M15">
            <v>4.25</v>
          </cell>
          <cell r="N15">
            <v>382.5</v>
          </cell>
          <cell r="O15">
            <v>1000</v>
          </cell>
        </row>
        <row r="16">
          <cell r="H16" t="str">
            <v>BARIPADA</v>
          </cell>
          <cell r="I16" t="str">
            <v>MAYURBHANJ</v>
          </cell>
          <cell r="J16">
            <v>250</v>
          </cell>
          <cell r="K16">
            <v>21</v>
          </cell>
          <cell r="L16">
            <v>365</v>
          </cell>
          <cell r="M16">
            <v>3</v>
          </cell>
          <cell r="N16">
            <v>1095</v>
          </cell>
          <cell r="O16">
            <v>0</v>
          </cell>
        </row>
        <row r="17">
          <cell r="H17" t="str">
            <v xml:space="preserve">KHUNTUNI </v>
          </cell>
          <cell r="I17" t="str">
            <v>CUTTACK</v>
          </cell>
          <cell r="J17">
            <v>35</v>
          </cell>
          <cell r="K17">
            <v>23</v>
          </cell>
          <cell r="L17">
            <v>428</v>
          </cell>
          <cell r="M17">
            <v>2.25</v>
          </cell>
          <cell r="N17">
            <v>963</v>
          </cell>
          <cell r="O17">
            <v>500</v>
          </cell>
        </row>
        <row r="18">
          <cell r="H18" t="str">
            <v>PAIKMAL</v>
          </cell>
          <cell r="I18" t="str">
            <v>BARGARH</v>
          </cell>
          <cell r="J18">
            <v>420</v>
          </cell>
          <cell r="K18">
            <v>11</v>
          </cell>
          <cell r="L18">
            <v>90</v>
          </cell>
          <cell r="M18">
            <v>4.25</v>
          </cell>
          <cell r="N18">
            <v>382.5</v>
          </cell>
          <cell r="O18">
            <v>1000</v>
          </cell>
        </row>
        <row r="19">
          <cell r="H19" t="str">
            <v>SUNABEDA</v>
          </cell>
          <cell r="I19" t="str">
            <v>KORAPUT</v>
          </cell>
          <cell r="J19">
            <v>645</v>
          </cell>
          <cell r="K19">
            <v>17</v>
          </cell>
          <cell r="L19">
            <v>150</v>
          </cell>
          <cell r="M19">
            <v>4.25</v>
          </cell>
          <cell r="N19">
            <v>637.5</v>
          </cell>
          <cell r="O19">
            <v>800</v>
          </cell>
        </row>
        <row r="20">
          <cell r="H20" t="str">
            <v>TULSIPUR (NAYAGARH)</v>
          </cell>
          <cell r="I20" t="str">
            <v>NAYAGARH</v>
          </cell>
          <cell r="J20">
            <v>130</v>
          </cell>
          <cell r="K20">
            <v>15</v>
          </cell>
          <cell r="L20">
            <v>217</v>
          </cell>
          <cell r="M20">
            <v>3</v>
          </cell>
          <cell r="N20">
            <v>651</v>
          </cell>
          <cell r="O20">
            <v>500</v>
          </cell>
        </row>
        <row r="21">
          <cell r="H21" t="str">
            <v>TULSIPUR (NAYAGARH)</v>
          </cell>
          <cell r="I21" t="str">
            <v>NAYAGARH</v>
          </cell>
          <cell r="J21">
            <v>130</v>
          </cell>
          <cell r="K21">
            <v>9</v>
          </cell>
          <cell r="L21">
            <v>230</v>
          </cell>
          <cell r="M21">
            <v>3</v>
          </cell>
          <cell r="N21">
            <v>690</v>
          </cell>
          <cell r="O21">
            <v>500</v>
          </cell>
        </row>
        <row r="22">
          <cell r="H22" t="str">
            <v>HARIPUR (KENDRAPARA)</v>
          </cell>
          <cell r="I22" t="str">
            <v>KENDRAPARA</v>
          </cell>
          <cell r="J22">
            <v>70</v>
          </cell>
          <cell r="K22">
            <v>30</v>
          </cell>
          <cell r="L22">
            <v>515</v>
          </cell>
          <cell r="M22">
            <v>2.25</v>
          </cell>
          <cell r="N22">
            <v>1158.75</v>
          </cell>
          <cell r="O22">
            <v>700</v>
          </cell>
        </row>
        <row r="23">
          <cell r="H23" t="str">
            <v>LALBAG</v>
          </cell>
          <cell r="I23" t="str">
            <v xml:space="preserve">	JAJPUR</v>
          </cell>
          <cell r="J23">
            <v>80</v>
          </cell>
          <cell r="K23">
            <v>49</v>
          </cell>
          <cell r="L23">
            <v>1069</v>
          </cell>
          <cell r="M23">
            <v>2.25</v>
          </cell>
          <cell r="N23">
            <v>2405.25</v>
          </cell>
          <cell r="O23">
            <v>700</v>
          </cell>
        </row>
        <row r="24">
          <cell r="H24" t="str">
            <v>PALUR</v>
          </cell>
          <cell r="I24" t="str">
            <v>GANJAM</v>
          </cell>
          <cell r="J24">
            <v>260</v>
          </cell>
          <cell r="K24">
            <v>38</v>
          </cell>
          <cell r="L24">
            <v>738</v>
          </cell>
          <cell r="M24">
            <v>3.75</v>
          </cell>
          <cell r="N24">
            <v>2767.5</v>
          </cell>
          <cell r="O24">
            <v>1000</v>
          </cell>
        </row>
        <row r="25">
          <cell r="H25" t="str">
            <v>JUNAGARH</v>
          </cell>
          <cell r="I25" t="str">
            <v>KALAHANDI</v>
          </cell>
          <cell r="J25">
            <v>485</v>
          </cell>
          <cell r="K25">
            <v>52</v>
          </cell>
          <cell r="L25">
            <v>822</v>
          </cell>
          <cell r="M25">
            <v>4.25</v>
          </cell>
          <cell r="N25">
            <v>3493.5</v>
          </cell>
          <cell r="O25">
            <v>2000</v>
          </cell>
        </row>
        <row r="26">
          <cell r="H26" t="str">
            <v>JUNAGARH</v>
          </cell>
          <cell r="I26" t="str">
            <v>KALAHANDI</v>
          </cell>
          <cell r="J26">
            <v>485</v>
          </cell>
          <cell r="K26">
            <v>34</v>
          </cell>
          <cell r="L26">
            <v>278</v>
          </cell>
          <cell r="M26">
            <v>4.25</v>
          </cell>
          <cell r="N26">
            <v>1181.5</v>
          </cell>
          <cell r="O26">
            <v>0</v>
          </cell>
        </row>
        <row r="27">
          <cell r="H27" t="str">
            <v>RAMBHA</v>
          </cell>
          <cell r="I27" t="str">
            <v>GANJAM</v>
          </cell>
          <cell r="J27">
            <v>250</v>
          </cell>
          <cell r="K27">
            <v>15</v>
          </cell>
          <cell r="L27">
            <v>435</v>
          </cell>
          <cell r="M27">
            <v>3</v>
          </cell>
          <cell r="N27">
            <v>1305</v>
          </cell>
          <cell r="O27">
            <v>800</v>
          </cell>
        </row>
        <row r="28">
          <cell r="H28" t="str">
            <v>CDA-7</v>
          </cell>
          <cell r="I28" t="str">
            <v>CUTTACK</v>
          </cell>
          <cell r="J28">
            <v>25</v>
          </cell>
          <cell r="K28">
            <v>59</v>
          </cell>
          <cell r="L28">
            <v>1071</v>
          </cell>
          <cell r="M28">
            <v>2.25</v>
          </cell>
          <cell r="N28">
            <v>2409.75</v>
          </cell>
          <cell r="O28">
            <v>0</v>
          </cell>
        </row>
        <row r="29">
          <cell r="H29" t="str">
            <v>BHADRAK</v>
          </cell>
          <cell r="I29" t="str">
            <v>BHADRAK</v>
          </cell>
          <cell r="J29">
            <v>130</v>
          </cell>
          <cell r="K29">
            <v>31</v>
          </cell>
          <cell r="L29">
            <v>664</v>
          </cell>
          <cell r="M29">
            <v>3</v>
          </cell>
          <cell r="N29">
            <v>1992</v>
          </cell>
          <cell r="O29">
            <v>0</v>
          </cell>
        </row>
        <row r="30">
          <cell r="H30" t="str">
            <v>PAIKMAL</v>
          </cell>
          <cell r="I30" t="str">
            <v>BARGARH</v>
          </cell>
          <cell r="J30">
            <v>420</v>
          </cell>
          <cell r="K30">
            <v>26</v>
          </cell>
          <cell r="L30">
            <v>442</v>
          </cell>
          <cell r="M30">
            <v>4.25</v>
          </cell>
          <cell r="N30">
            <v>1878.5</v>
          </cell>
          <cell r="O30">
            <v>1500</v>
          </cell>
        </row>
        <row r="31">
          <cell r="H31" t="str">
            <v>BURLA</v>
          </cell>
          <cell r="I31" t="str">
            <v>SAMBALPUR</v>
          </cell>
          <cell r="J31">
            <v>295</v>
          </cell>
          <cell r="K31">
            <v>25</v>
          </cell>
          <cell r="L31">
            <v>445</v>
          </cell>
          <cell r="M31">
            <v>3</v>
          </cell>
          <cell r="N31">
            <v>1335</v>
          </cell>
          <cell r="O31">
            <v>500</v>
          </cell>
        </row>
        <row r="32">
          <cell r="H32" t="str">
            <v>RAMBHA</v>
          </cell>
          <cell r="I32" t="str">
            <v>GANJAM</v>
          </cell>
          <cell r="J32">
            <v>250</v>
          </cell>
          <cell r="K32">
            <v>31</v>
          </cell>
          <cell r="L32">
            <v>641</v>
          </cell>
          <cell r="M32">
            <v>3</v>
          </cell>
          <cell r="N32">
            <v>1923</v>
          </cell>
          <cell r="O32">
            <v>800</v>
          </cell>
        </row>
        <row r="33">
          <cell r="H33" t="str">
            <v>BANAMALIPUR</v>
          </cell>
          <cell r="I33" t="str">
            <v>KHORDHA</v>
          </cell>
          <cell r="J33">
            <v>55</v>
          </cell>
          <cell r="K33">
            <v>9</v>
          </cell>
          <cell r="L33">
            <v>168</v>
          </cell>
          <cell r="M33">
            <v>2.25</v>
          </cell>
          <cell r="N33">
            <v>378</v>
          </cell>
          <cell r="O33">
            <v>500</v>
          </cell>
        </row>
        <row r="34">
          <cell r="H34" t="str">
            <v>SASON</v>
          </cell>
          <cell r="I34" t="str">
            <v>SAMBALPUR</v>
          </cell>
          <cell r="J34">
            <v>320</v>
          </cell>
          <cell r="K34">
            <v>16</v>
          </cell>
          <cell r="L34">
            <v>116</v>
          </cell>
          <cell r="M34">
            <v>3.75</v>
          </cell>
          <cell r="N34">
            <v>435</v>
          </cell>
          <cell r="O34">
            <v>600</v>
          </cell>
        </row>
        <row r="35">
          <cell r="H35" t="str">
            <v>THAKURMUNDA</v>
          </cell>
          <cell r="I35" t="str">
            <v>MAYURBHANJ</v>
          </cell>
          <cell r="J35">
            <v>300</v>
          </cell>
          <cell r="K35">
            <v>34</v>
          </cell>
          <cell r="L35">
            <v>752</v>
          </cell>
          <cell r="M35">
            <v>3.75</v>
          </cell>
          <cell r="N35">
            <v>2820</v>
          </cell>
          <cell r="O35">
            <v>1000</v>
          </cell>
        </row>
        <row r="36">
          <cell r="H36" t="str">
            <v>CHHATRAPUR</v>
          </cell>
          <cell r="I36" t="str">
            <v>GANJAM</v>
          </cell>
          <cell r="J36">
            <v>185</v>
          </cell>
          <cell r="K36">
            <v>105</v>
          </cell>
          <cell r="L36">
            <v>2163</v>
          </cell>
          <cell r="M36">
            <v>3</v>
          </cell>
          <cell r="N36">
            <v>6489</v>
          </cell>
          <cell r="O36">
            <v>1000</v>
          </cell>
        </row>
        <row r="37">
          <cell r="H37" t="str">
            <v>ATTABIRA</v>
          </cell>
          <cell r="I37" t="str">
            <v>BARGARH</v>
          </cell>
          <cell r="J37">
            <v>380</v>
          </cell>
          <cell r="K37">
            <v>20</v>
          </cell>
          <cell r="L37">
            <v>131</v>
          </cell>
          <cell r="M37">
            <v>3.75</v>
          </cell>
          <cell r="N37">
            <v>491.25</v>
          </cell>
          <cell r="O37">
            <v>500</v>
          </cell>
        </row>
        <row r="38">
          <cell r="H38" t="str">
            <v>DIGAPAHANDI</v>
          </cell>
          <cell r="I38" t="str">
            <v>GANJAM</v>
          </cell>
          <cell r="J38">
            <v>235</v>
          </cell>
          <cell r="K38">
            <v>100</v>
          </cell>
          <cell r="L38">
            <v>2078</v>
          </cell>
          <cell r="M38">
            <v>3</v>
          </cell>
          <cell r="N38">
            <v>6234</v>
          </cell>
          <cell r="O38">
            <v>1000</v>
          </cell>
        </row>
        <row r="39">
          <cell r="H39" t="str">
            <v>GOPALPUR (BALASORE)</v>
          </cell>
          <cell r="I39" t="str">
            <v>BALASORE</v>
          </cell>
          <cell r="J39">
            <v>235</v>
          </cell>
          <cell r="K39">
            <v>101</v>
          </cell>
          <cell r="L39">
            <v>2230</v>
          </cell>
          <cell r="M39">
            <v>3</v>
          </cell>
          <cell r="N39">
            <v>6690</v>
          </cell>
          <cell r="O39">
            <v>1000</v>
          </cell>
        </row>
        <row r="40">
          <cell r="H40" t="str">
            <v>KENDRAPARA</v>
          </cell>
          <cell r="I40" t="str">
            <v>KENDRAPARA</v>
          </cell>
          <cell r="J40">
            <v>85</v>
          </cell>
          <cell r="K40">
            <v>45</v>
          </cell>
          <cell r="L40">
            <v>863</v>
          </cell>
          <cell r="M40">
            <v>2.25</v>
          </cell>
          <cell r="N40">
            <v>1941.75</v>
          </cell>
          <cell r="O40">
            <v>0</v>
          </cell>
        </row>
        <row r="41">
          <cell r="H41" t="str">
            <v>BAGHAMARI</v>
          </cell>
          <cell r="I41" t="str">
            <v>KHORDHA</v>
          </cell>
          <cell r="J41">
            <v>75</v>
          </cell>
          <cell r="K41">
            <v>127</v>
          </cell>
          <cell r="L41">
            <v>2488</v>
          </cell>
          <cell r="M41">
            <v>2.25</v>
          </cell>
          <cell r="N41">
            <v>5598</v>
          </cell>
          <cell r="O41">
            <v>700</v>
          </cell>
        </row>
        <row r="42">
          <cell r="H42" t="str">
            <v>KARLAMUNDA</v>
          </cell>
          <cell r="I42" t="str">
            <v>KALAHANDI</v>
          </cell>
          <cell r="J42">
            <v>530</v>
          </cell>
          <cell r="K42">
            <v>87</v>
          </cell>
          <cell r="L42">
            <v>1895</v>
          </cell>
          <cell r="M42">
            <v>4.25</v>
          </cell>
          <cell r="N42">
            <v>8053.75</v>
          </cell>
          <cell r="O42">
            <v>3000</v>
          </cell>
        </row>
        <row r="43">
          <cell r="H43" t="str">
            <v>BUGUDA</v>
          </cell>
          <cell r="I43" t="str">
            <v>GANJAM</v>
          </cell>
          <cell r="J43">
            <v>200</v>
          </cell>
          <cell r="K43">
            <v>103</v>
          </cell>
          <cell r="L43">
            <v>2138</v>
          </cell>
          <cell r="M43">
            <v>3</v>
          </cell>
          <cell r="N43">
            <v>6414</v>
          </cell>
          <cell r="O43">
            <v>3000</v>
          </cell>
        </row>
        <row r="44">
          <cell r="H44" t="str">
            <v>RAMBHA</v>
          </cell>
          <cell r="I44" t="str">
            <v>GANJAM</v>
          </cell>
          <cell r="J44">
            <v>250</v>
          </cell>
          <cell r="K44">
            <v>15</v>
          </cell>
          <cell r="L44">
            <v>371</v>
          </cell>
          <cell r="M44">
            <v>3</v>
          </cell>
          <cell r="N44">
            <v>1113</v>
          </cell>
          <cell r="O44">
            <v>800</v>
          </cell>
        </row>
        <row r="45">
          <cell r="H45" t="str">
            <v>PADIABAHAL</v>
          </cell>
          <cell r="I45" t="str">
            <v>SAMBALPUR</v>
          </cell>
          <cell r="J45">
            <v>310</v>
          </cell>
          <cell r="K45">
            <v>89</v>
          </cell>
          <cell r="L45">
            <v>2027</v>
          </cell>
          <cell r="M45">
            <v>3.75</v>
          </cell>
          <cell r="N45">
            <v>7601.25</v>
          </cell>
          <cell r="O45">
            <v>3000</v>
          </cell>
        </row>
        <row r="46">
          <cell r="H46" t="str">
            <v>CHANDOL</v>
          </cell>
          <cell r="I46" t="str">
            <v>KENDRAPARA</v>
          </cell>
          <cell r="J46">
            <v>45</v>
          </cell>
          <cell r="K46">
            <v>24</v>
          </cell>
          <cell r="L46">
            <v>316</v>
          </cell>
          <cell r="M46">
            <v>2.25</v>
          </cell>
          <cell r="N46">
            <v>711</v>
          </cell>
          <cell r="O46">
            <v>0</v>
          </cell>
        </row>
        <row r="47">
          <cell r="H47" t="str">
            <v>KESURA</v>
          </cell>
          <cell r="I47" t="str">
            <v>KHORDHA</v>
          </cell>
          <cell r="J47">
            <v>35</v>
          </cell>
          <cell r="K47">
            <v>11</v>
          </cell>
          <cell r="L47">
            <v>233</v>
          </cell>
          <cell r="M47">
            <v>2.25</v>
          </cell>
          <cell r="N47">
            <v>524.25</v>
          </cell>
          <cell r="O47">
            <v>500</v>
          </cell>
        </row>
        <row r="48">
          <cell r="H48" t="str">
            <v>JAJPUR TOWN</v>
          </cell>
          <cell r="I48" t="str">
            <v xml:space="preserve">	JAJPUR</v>
          </cell>
          <cell r="J48">
            <v>70</v>
          </cell>
          <cell r="K48">
            <v>114</v>
          </cell>
          <cell r="L48">
            <v>2169</v>
          </cell>
          <cell r="M48">
            <v>2.25</v>
          </cell>
          <cell r="N48">
            <v>4880.25</v>
          </cell>
          <cell r="O48">
            <v>0</v>
          </cell>
        </row>
        <row r="49">
          <cell r="H49" t="str">
            <v>LALBAG</v>
          </cell>
          <cell r="I49" t="str">
            <v xml:space="preserve">	JAJPUR</v>
          </cell>
          <cell r="J49">
            <v>80</v>
          </cell>
          <cell r="K49">
            <v>61</v>
          </cell>
          <cell r="L49">
            <v>1270</v>
          </cell>
          <cell r="M49">
            <v>2.25</v>
          </cell>
          <cell r="N49">
            <v>2857.5</v>
          </cell>
          <cell r="O49">
            <v>700</v>
          </cell>
        </row>
        <row r="50">
          <cell r="H50" t="str">
            <v>PANDIAPADA</v>
          </cell>
          <cell r="I50" t="str">
            <v>KHORDHA</v>
          </cell>
          <cell r="J50">
            <v>55</v>
          </cell>
          <cell r="K50">
            <v>18</v>
          </cell>
          <cell r="L50">
            <v>346</v>
          </cell>
          <cell r="M50">
            <v>2.25</v>
          </cell>
          <cell r="N50">
            <v>778.5</v>
          </cell>
          <cell r="O50">
            <v>500</v>
          </cell>
        </row>
        <row r="51">
          <cell r="H51" t="str">
            <v>LANJIGARH</v>
          </cell>
          <cell r="I51" t="str">
            <v>KALAHANDI</v>
          </cell>
          <cell r="J51">
            <v>520</v>
          </cell>
          <cell r="K51">
            <v>34</v>
          </cell>
          <cell r="L51">
            <v>523</v>
          </cell>
          <cell r="M51">
            <v>4.25</v>
          </cell>
          <cell r="N51">
            <v>2222.75</v>
          </cell>
          <cell r="O51">
            <v>2700</v>
          </cell>
        </row>
        <row r="52">
          <cell r="H52" t="str">
            <v>BETADA</v>
          </cell>
          <cell r="I52" t="str">
            <v>BHADRAK</v>
          </cell>
          <cell r="J52">
            <v>150</v>
          </cell>
          <cell r="K52">
            <v>33</v>
          </cell>
          <cell r="L52">
            <v>280</v>
          </cell>
          <cell r="M52">
            <v>3</v>
          </cell>
          <cell r="N52">
            <v>840</v>
          </cell>
          <cell r="O52">
            <v>700</v>
          </cell>
        </row>
        <row r="53">
          <cell r="H53" t="str">
            <v>GARADPUR</v>
          </cell>
          <cell r="I53" t="str">
            <v>KENDRAPARA</v>
          </cell>
          <cell r="J53">
            <v>65</v>
          </cell>
          <cell r="K53">
            <v>49</v>
          </cell>
          <cell r="L53">
            <v>1197</v>
          </cell>
          <cell r="M53">
            <v>2.25</v>
          </cell>
          <cell r="N53">
            <v>2693.25</v>
          </cell>
          <cell r="O53">
            <v>700</v>
          </cell>
        </row>
        <row r="54">
          <cell r="H54" t="str">
            <v>BANRA (BANKI)</v>
          </cell>
          <cell r="I54" t="str">
            <v>CUTTACK</v>
          </cell>
          <cell r="J54">
            <v>40</v>
          </cell>
          <cell r="K54">
            <v>31</v>
          </cell>
          <cell r="L54">
            <v>494</v>
          </cell>
          <cell r="M54">
            <v>2.25</v>
          </cell>
          <cell r="N54">
            <v>1111.5</v>
          </cell>
          <cell r="O54">
            <v>500</v>
          </cell>
        </row>
        <row r="55">
          <cell r="H55" t="str">
            <v>BASUAGHAI (BHUBANESWAR)</v>
          </cell>
          <cell r="I55" t="str">
            <v>KHORDHA</v>
          </cell>
          <cell r="J55">
            <v>40</v>
          </cell>
          <cell r="K55">
            <v>15</v>
          </cell>
          <cell r="L55">
            <v>209</v>
          </cell>
          <cell r="M55">
            <v>2.25</v>
          </cell>
          <cell r="N55">
            <v>470.25</v>
          </cell>
          <cell r="O55">
            <v>500</v>
          </cell>
        </row>
        <row r="56">
          <cell r="H56" t="str">
            <v>BHADRAK</v>
          </cell>
          <cell r="I56" t="str">
            <v>BHADRAK</v>
          </cell>
          <cell r="J56">
            <v>130</v>
          </cell>
          <cell r="K56">
            <v>54</v>
          </cell>
          <cell r="L56">
            <v>1190</v>
          </cell>
          <cell r="M56">
            <v>3</v>
          </cell>
          <cell r="N56">
            <v>3570</v>
          </cell>
          <cell r="O56">
            <v>0</v>
          </cell>
        </row>
        <row r="57">
          <cell r="H57" t="str">
            <v>ULLUNDA</v>
          </cell>
          <cell r="I57" t="str">
            <v>SONEPUR</v>
          </cell>
          <cell r="J57">
            <v>430</v>
          </cell>
          <cell r="K57">
            <v>35</v>
          </cell>
          <cell r="L57">
            <v>484</v>
          </cell>
          <cell r="M57">
            <v>4.25</v>
          </cell>
          <cell r="N57">
            <v>2057</v>
          </cell>
          <cell r="O57">
            <v>1500</v>
          </cell>
        </row>
        <row r="58">
          <cell r="H58" t="str">
            <v>BUGUDA</v>
          </cell>
          <cell r="I58" t="str">
            <v>GANJAM</v>
          </cell>
          <cell r="J58">
            <v>200</v>
          </cell>
          <cell r="K58">
            <v>46</v>
          </cell>
          <cell r="L58">
            <v>1005</v>
          </cell>
          <cell r="M58">
            <v>3</v>
          </cell>
          <cell r="N58">
            <v>3015</v>
          </cell>
          <cell r="O58">
            <v>1500</v>
          </cell>
        </row>
        <row r="59">
          <cell r="H59" t="str">
            <v>RAIPUR (CUTTACK)</v>
          </cell>
          <cell r="I59" t="str">
            <v>CUTTACK</v>
          </cell>
          <cell r="J59">
            <v>35</v>
          </cell>
          <cell r="K59">
            <v>15</v>
          </cell>
          <cell r="L59">
            <v>436</v>
          </cell>
          <cell r="M59">
            <v>2.25</v>
          </cell>
          <cell r="N59">
            <v>981</v>
          </cell>
          <cell r="O59">
            <v>500</v>
          </cell>
        </row>
        <row r="60">
          <cell r="H60" t="str">
            <v>BANAMALIPUR</v>
          </cell>
          <cell r="I60" t="str">
            <v>KHORDHA</v>
          </cell>
          <cell r="J60">
            <v>55</v>
          </cell>
          <cell r="K60">
            <v>90</v>
          </cell>
          <cell r="L60">
            <v>1957</v>
          </cell>
          <cell r="M60">
            <v>2.25</v>
          </cell>
          <cell r="N60">
            <v>4403.25</v>
          </cell>
          <cell r="O60">
            <v>700</v>
          </cell>
        </row>
        <row r="61">
          <cell r="H61" t="str">
            <v>BADAMBADI</v>
          </cell>
          <cell r="I61" t="str">
            <v>CUTTACK</v>
          </cell>
          <cell r="J61">
            <v>15</v>
          </cell>
          <cell r="K61">
            <v>15</v>
          </cell>
          <cell r="L61">
            <v>436</v>
          </cell>
          <cell r="M61">
            <v>2.25</v>
          </cell>
          <cell r="N61">
            <v>981</v>
          </cell>
          <cell r="O61">
            <v>100</v>
          </cell>
        </row>
        <row r="62">
          <cell r="H62" t="str">
            <v>BANTA</v>
          </cell>
          <cell r="I62" t="str">
            <v>BHADRAK</v>
          </cell>
          <cell r="J62">
            <v>145</v>
          </cell>
          <cell r="K62">
            <v>84</v>
          </cell>
          <cell r="L62">
            <v>2007</v>
          </cell>
          <cell r="M62">
            <v>3</v>
          </cell>
          <cell r="N62">
            <v>6021</v>
          </cell>
          <cell r="O62">
            <v>1000</v>
          </cell>
        </row>
        <row r="63">
          <cell r="H63" t="str">
            <v>ADA</v>
          </cell>
          <cell r="I63" t="str">
            <v>BHADRAK</v>
          </cell>
          <cell r="J63">
            <v>145</v>
          </cell>
          <cell r="K63">
            <v>111</v>
          </cell>
          <cell r="L63">
            <v>1922</v>
          </cell>
          <cell r="M63">
            <v>3</v>
          </cell>
          <cell r="N63">
            <v>5766</v>
          </cell>
          <cell r="O63">
            <v>1000</v>
          </cell>
        </row>
        <row r="64">
          <cell r="H64" t="str">
            <v>BUGUDA</v>
          </cell>
          <cell r="I64" t="str">
            <v>GANJAM</v>
          </cell>
          <cell r="J64">
            <v>200</v>
          </cell>
          <cell r="K64">
            <v>52</v>
          </cell>
          <cell r="L64">
            <v>1144</v>
          </cell>
          <cell r="M64">
            <v>3</v>
          </cell>
          <cell r="N64">
            <v>3432</v>
          </cell>
          <cell r="O64">
            <v>1500</v>
          </cell>
        </row>
        <row r="65">
          <cell r="H65" t="str">
            <v>BHATLI</v>
          </cell>
          <cell r="I65" t="str">
            <v>BARGARH</v>
          </cell>
          <cell r="J65">
            <v>370</v>
          </cell>
          <cell r="K65">
            <v>38</v>
          </cell>
          <cell r="L65">
            <v>974</v>
          </cell>
          <cell r="M65">
            <v>3.75</v>
          </cell>
          <cell r="N65">
            <v>3652.5</v>
          </cell>
          <cell r="O65">
            <v>1500</v>
          </cell>
        </row>
        <row r="66">
          <cell r="H66" t="str">
            <v>BHATLI</v>
          </cell>
          <cell r="I66" t="str">
            <v>BARGARH</v>
          </cell>
          <cell r="J66">
            <v>370</v>
          </cell>
          <cell r="K66">
            <v>38</v>
          </cell>
          <cell r="L66">
            <v>860</v>
          </cell>
          <cell r="M66">
            <v>3.75</v>
          </cell>
          <cell r="N66">
            <v>3225</v>
          </cell>
          <cell r="O66">
            <v>0</v>
          </cell>
        </row>
        <row r="67">
          <cell r="H67" t="str">
            <v>TURANGA</v>
          </cell>
          <cell r="I67" t="str">
            <v>ANGUL</v>
          </cell>
          <cell r="J67">
            <v>135</v>
          </cell>
          <cell r="K67">
            <v>94</v>
          </cell>
          <cell r="L67">
            <v>1904</v>
          </cell>
          <cell r="M67">
            <v>3</v>
          </cell>
          <cell r="N67">
            <v>5712</v>
          </cell>
          <cell r="O67">
            <v>800</v>
          </cell>
        </row>
        <row r="68">
          <cell r="H68" t="str">
            <v>KANTILO</v>
          </cell>
          <cell r="I68" t="str">
            <v>NAYAGARH</v>
          </cell>
          <cell r="J68">
            <v>115</v>
          </cell>
          <cell r="K68">
            <v>101</v>
          </cell>
          <cell r="L68">
            <v>2011</v>
          </cell>
          <cell r="M68">
            <v>2.25</v>
          </cell>
          <cell r="N68">
            <v>4524.75</v>
          </cell>
          <cell r="O68">
            <v>700</v>
          </cell>
        </row>
        <row r="69">
          <cell r="H69" t="str">
            <v>BISWANATHPUR (KALAHANDI)</v>
          </cell>
          <cell r="I69" t="str">
            <v>KALAHANDI</v>
          </cell>
          <cell r="J69">
            <v>520</v>
          </cell>
          <cell r="K69">
            <v>40</v>
          </cell>
          <cell r="L69">
            <v>274</v>
          </cell>
          <cell r="M69">
            <v>4.25</v>
          </cell>
          <cell r="N69">
            <v>1164.5</v>
          </cell>
          <cell r="O69">
            <v>2000</v>
          </cell>
        </row>
        <row r="70">
          <cell r="H70" t="str">
            <v>SANKHACHILA</v>
          </cell>
          <cell r="I70" t="str">
            <v xml:space="preserve">	JAJPUR</v>
          </cell>
          <cell r="J70">
            <v>70</v>
          </cell>
          <cell r="K70">
            <v>48</v>
          </cell>
          <cell r="L70">
            <v>518</v>
          </cell>
          <cell r="M70">
            <v>2.25</v>
          </cell>
          <cell r="N70">
            <v>1165.5</v>
          </cell>
          <cell r="O70">
            <v>700</v>
          </cell>
        </row>
        <row r="71">
          <cell r="H71" t="str">
            <v>BALIJHARI</v>
          </cell>
          <cell r="I71" t="str">
            <v>CUTTACK</v>
          </cell>
          <cell r="J71">
            <v>90</v>
          </cell>
          <cell r="K71">
            <v>22</v>
          </cell>
          <cell r="L71">
            <v>437</v>
          </cell>
          <cell r="M71">
            <v>2.25</v>
          </cell>
          <cell r="N71">
            <v>983.25</v>
          </cell>
          <cell r="O71">
            <v>700</v>
          </cell>
        </row>
        <row r="72">
          <cell r="H72" t="str">
            <v>ATIGAON</v>
          </cell>
          <cell r="I72" t="str">
            <v>KALAHANDI</v>
          </cell>
          <cell r="J72">
            <v>490</v>
          </cell>
          <cell r="K72">
            <v>47</v>
          </cell>
          <cell r="L72">
            <v>367</v>
          </cell>
          <cell r="M72">
            <v>4.25</v>
          </cell>
          <cell r="N72">
            <v>1559.75</v>
          </cell>
          <cell r="O72">
            <v>2000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A55" workbookViewId="0">
      <selection activeCell="I72" sqref="I72"/>
    </sheetView>
  </sheetViews>
  <sheetFormatPr defaultRowHeight="15"/>
  <cols>
    <col min="1" max="1" width="3.42578125" style="29" bestFit="1" customWidth="1"/>
    <col min="2" max="2" width="10.7109375" style="29" bestFit="1" customWidth="1"/>
    <col min="3" max="3" width="11.7109375" style="30" bestFit="1" customWidth="1"/>
    <col min="4" max="4" width="10.140625" style="31" bestFit="1" customWidth="1"/>
    <col min="5" max="5" width="11" style="31" bestFit="1" customWidth="1"/>
    <col min="6" max="6" width="26" style="31" customWidth="1"/>
    <col min="7" max="7" width="6.42578125" style="29" bestFit="1" customWidth="1"/>
    <col min="8" max="8" width="16.140625" style="29" customWidth="1"/>
    <col min="9" max="9" width="13.42578125" style="32" bestFit="1" customWidth="1"/>
    <col min="10" max="10" width="7.5703125" style="32" bestFit="1" customWidth="1"/>
    <col min="11" max="11" width="5.42578125" style="32" bestFit="1" customWidth="1"/>
    <col min="12" max="12" width="8.28515625" style="32" bestFit="1" customWidth="1"/>
    <col min="13" max="13" width="6.42578125" style="29" customWidth="1"/>
    <col min="14" max="14" width="11.5703125" style="29" bestFit="1" customWidth="1"/>
    <col min="15" max="15" width="11.42578125" style="29" customWidth="1"/>
    <col min="16" max="17" width="9.5703125" style="29" bestFit="1" customWidth="1"/>
    <col min="18" max="18" width="9.140625" style="29"/>
    <col min="19" max="19" width="10.5703125" style="29" bestFit="1" customWidth="1"/>
    <col min="20" max="20" width="9.5703125" style="29" bestFit="1" customWidth="1"/>
    <col min="21" max="16384" width="9.140625" style="29"/>
  </cols>
  <sheetData>
    <row r="1" spans="1:19" ht="5.25" customHeight="1" thickBot="1"/>
    <row r="2" spans="1:19" ht="20.25" thickBot="1">
      <c r="A2" s="105" t="s">
        <v>96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19" ht="77.25" customHeight="1" thickBot="1">
      <c r="A3" s="108"/>
      <c r="B3" s="109"/>
      <c r="C3" s="109"/>
      <c r="D3" s="109"/>
      <c r="E3" s="109"/>
      <c r="F3" s="109"/>
      <c r="G3" s="110"/>
      <c r="H3" s="33"/>
      <c r="I3" s="26"/>
      <c r="J3" s="26"/>
      <c r="K3" s="27"/>
      <c r="L3" s="117" t="s">
        <v>86</v>
      </c>
      <c r="M3" s="118"/>
      <c r="N3" s="118"/>
      <c r="O3" s="119"/>
      <c r="P3" s="38"/>
      <c r="Q3" s="39"/>
      <c r="S3" s="34"/>
    </row>
    <row r="4" spans="1:19" ht="20.100000000000001" customHeight="1">
      <c r="A4" s="67"/>
      <c r="B4" s="68"/>
      <c r="C4" s="68"/>
      <c r="D4" s="68"/>
      <c r="E4" s="68"/>
      <c r="F4" s="68"/>
      <c r="G4" s="69"/>
      <c r="H4" s="66"/>
      <c r="I4" s="41"/>
      <c r="J4" s="41"/>
      <c r="K4" s="45"/>
      <c r="L4" s="49"/>
      <c r="M4" s="50"/>
      <c r="N4" s="50"/>
      <c r="O4" s="51"/>
      <c r="P4" s="38"/>
      <c r="Q4" s="39"/>
      <c r="S4" s="34"/>
    </row>
    <row r="5" spans="1:19" s="31" customFormat="1" ht="20.100000000000001" customHeight="1">
      <c r="A5" s="64"/>
      <c r="B5" s="123"/>
      <c r="C5" s="123"/>
      <c r="D5" s="123"/>
      <c r="E5" s="123"/>
      <c r="F5" s="123"/>
      <c r="G5" s="47"/>
      <c r="H5" s="40"/>
      <c r="I5" s="40"/>
      <c r="J5" s="40"/>
      <c r="K5" s="46"/>
      <c r="L5" s="43"/>
      <c r="M5" s="40"/>
      <c r="N5" s="40"/>
      <c r="O5" s="46"/>
      <c r="P5" s="40"/>
      <c r="Q5" s="46"/>
      <c r="S5" s="55"/>
    </row>
    <row r="6" spans="1:19" s="31" customFormat="1" ht="20.100000000000001" customHeight="1">
      <c r="A6" s="43"/>
      <c r="B6" s="123"/>
      <c r="C6" s="123"/>
      <c r="D6" s="123"/>
      <c r="E6" s="123"/>
      <c r="F6" s="123"/>
      <c r="G6" s="65"/>
      <c r="H6" s="40"/>
      <c r="I6" s="42"/>
      <c r="J6" s="42"/>
      <c r="K6" s="48"/>
      <c r="L6" s="44"/>
      <c r="M6" s="42"/>
      <c r="N6" s="42"/>
      <c r="O6" s="48"/>
      <c r="P6" s="42"/>
      <c r="Q6" s="48"/>
      <c r="S6" s="55"/>
    </row>
    <row r="7" spans="1:19" s="31" customFormat="1" ht="20.100000000000001" customHeight="1">
      <c r="A7" s="43"/>
      <c r="B7" s="123"/>
      <c r="C7" s="123"/>
      <c r="D7" s="123"/>
      <c r="E7" s="123"/>
      <c r="F7" s="123"/>
      <c r="G7" s="124"/>
      <c r="H7" s="40"/>
      <c r="I7" s="42"/>
      <c r="J7" s="42"/>
      <c r="K7" s="48"/>
      <c r="L7" s="44"/>
      <c r="M7" s="42"/>
      <c r="N7" s="42"/>
      <c r="O7" s="48"/>
      <c r="P7" s="42"/>
      <c r="Q7" s="48"/>
      <c r="S7" s="55"/>
    </row>
    <row r="8" spans="1:19" ht="6" customHeight="1" thickBot="1">
      <c r="A8" s="70"/>
      <c r="B8" s="71"/>
      <c r="C8" s="71"/>
      <c r="D8" s="71"/>
      <c r="E8" s="71"/>
      <c r="F8" s="71"/>
      <c r="G8" s="72"/>
      <c r="H8" s="66"/>
      <c r="I8" s="41"/>
      <c r="J8" s="41"/>
      <c r="K8" s="45"/>
      <c r="L8" s="44"/>
      <c r="M8" s="42"/>
      <c r="N8" s="42"/>
      <c r="O8" s="48"/>
      <c r="P8" s="41"/>
      <c r="Q8" s="45"/>
      <c r="S8" s="34"/>
    </row>
    <row r="9" spans="1:19" s="1" customFormat="1" ht="75.75" customHeight="1" thickBot="1">
      <c r="A9" s="111" t="s">
        <v>83</v>
      </c>
      <c r="B9" s="112"/>
      <c r="C9" s="112"/>
      <c r="D9" s="112"/>
      <c r="E9" s="112"/>
      <c r="F9" s="112"/>
      <c r="G9" s="113"/>
      <c r="H9" s="63"/>
      <c r="I9" s="26"/>
      <c r="J9" s="26"/>
      <c r="K9" s="27"/>
      <c r="L9" s="120" t="s">
        <v>270</v>
      </c>
      <c r="M9" s="121"/>
      <c r="N9" s="121"/>
      <c r="O9" s="121"/>
      <c r="P9" s="121"/>
      <c r="Q9" s="122"/>
      <c r="R9" s="34"/>
      <c r="S9" s="34"/>
    </row>
    <row r="10" spans="1:19" s="22" customFormat="1" ht="48" customHeight="1" thickBot="1">
      <c r="A10" s="77" t="s">
        <v>0</v>
      </c>
      <c r="B10" s="78" t="s">
        <v>13</v>
      </c>
      <c r="C10" s="78" t="s">
        <v>1</v>
      </c>
      <c r="D10" s="78" t="s">
        <v>14</v>
      </c>
      <c r="E10" s="79" t="s">
        <v>15</v>
      </c>
      <c r="F10" s="79" t="s">
        <v>2</v>
      </c>
      <c r="G10" s="78" t="s">
        <v>8</v>
      </c>
      <c r="H10" s="79" t="s">
        <v>3</v>
      </c>
      <c r="I10" s="78" t="s">
        <v>12</v>
      </c>
      <c r="J10" s="80" t="s">
        <v>25</v>
      </c>
      <c r="K10" s="81" t="s">
        <v>4</v>
      </c>
      <c r="L10" s="82" t="s">
        <v>5</v>
      </c>
      <c r="M10" s="83" t="s">
        <v>6</v>
      </c>
      <c r="N10" s="84" t="s">
        <v>10</v>
      </c>
      <c r="O10" s="85" t="s">
        <v>84</v>
      </c>
      <c r="P10" s="86" t="s">
        <v>85</v>
      </c>
      <c r="Q10" s="87" t="s">
        <v>22</v>
      </c>
    </row>
    <row r="11" spans="1:19" s="1" customFormat="1" ht="30">
      <c r="A11" s="91">
        <v>1</v>
      </c>
      <c r="B11" s="92" t="s">
        <v>132</v>
      </c>
      <c r="C11" s="92" t="s">
        <v>133</v>
      </c>
      <c r="D11" s="92" t="str">
        <f>VLOOKUP(C11,[1]Sheet1!$B$4:$D$55,3,FALSE)</f>
        <v>03.12.2025</v>
      </c>
      <c r="E11" s="93">
        <f>VLOOKUP(C11,[1]Sheet1!$B$4:$C$55,2,FALSE)</f>
        <v>2691540561</v>
      </c>
      <c r="F11" s="94" t="s">
        <v>127</v>
      </c>
      <c r="G11" s="95" t="s">
        <v>9</v>
      </c>
      <c r="H11" s="94" t="s">
        <v>128</v>
      </c>
      <c r="I11" s="92" t="s">
        <v>87</v>
      </c>
      <c r="J11" s="92">
        <f>VLOOKUP(H11,[2]Sheet1!$A$2:$B$272,2,FALSE)</f>
        <v>450</v>
      </c>
      <c r="K11" s="92">
        <v>3</v>
      </c>
      <c r="L11" s="92">
        <v>80</v>
      </c>
      <c r="M11" s="96">
        <v>4.25</v>
      </c>
      <c r="N11" s="96">
        <f t="shared" ref="N11:N42" si="0">L11*M11</f>
        <v>340</v>
      </c>
      <c r="O11" s="96">
        <v>100</v>
      </c>
      <c r="P11" s="96">
        <f t="shared" ref="P11:P42" si="1">N11+O11</f>
        <v>440</v>
      </c>
      <c r="Q11" s="97" t="s">
        <v>112</v>
      </c>
    </row>
    <row r="12" spans="1:19" s="1" customFormat="1" ht="15" customHeight="1">
      <c r="A12" s="60">
        <f>A11+1</f>
        <v>2</v>
      </c>
      <c r="B12" s="56" t="s">
        <v>134</v>
      </c>
      <c r="C12" s="56" t="s">
        <v>135</v>
      </c>
      <c r="D12" s="56" t="str">
        <f>VLOOKUP(C12,[1]Sheet1!$B$4:$D$55,3,FALSE)</f>
        <v>08.12.2025</v>
      </c>
      <c r="E12" s="75">
        <f>VLOOKUP(C12,[1]Sheet1!$B$4:$C$55,2,FALSE)</f>
        <v>2691540562</v>
      </c>
      <c r="F12" s="57" t="s">
        <v>74</v>
      </c>
      <c r="G12" s="76" t="s">
        <v>9</v>
      </c>
      <c r="H12" s="57" t="s">
        <v>75</v>
      </c>
      <c r="I12" s="56" t="s">
        <v>20</v>
      </c>
      <c r="J12" s="56">
        <f>VLOOKUP(H12,[2]Sheet1!$A$2:$B$272,2,FALSE)</f>
        <v>270</v>
      </c>
      <c r="K12" s="56">
        <v>92</v>
      </c>
      <c r="L12" s="56">
        <v>2337</v>
      </c>
      <c r="M12" s="58">
        <v>3.75</v>
      </c>
      <c r="N12" s="58">
        <f t="shared" si="0"/>
        <v>8763.75</v>
      </c>
      <c r="O12" s="58">
        <v>2000</v>
      </c>
      <c r="P12" s="58">
        <f t="shared" si="1"/>
        <v>10763.75</v>
      </c>
      <c r="Q12" s="98" t="s">
        <v>136</v>
      </c>
    </row>
    <row r="13" spans="1:19" s="1" customFormat="1" ht="15" customHeight="1">
      <c r="A13" s="60">
        <f t="shared" ref="A13:A62" si="2">A12+1</f>
        <v>3</v>
      </c>
      <c r="B13" s="56" t="s">
        <v>150</v>
      </c>
      <c r="C13" s="56" t="s">
        <v>154</v>
      </c>
      <c r="D13" s="56" t="str">
        <f>VLOOKUP(C13,[1]Sheet1!$B$4:$D$55,3,FALSE)</f>
        <v>09.12.2025</v>
      </c>
      <c r="E13" s="75">
        <f>VLOOKUP(C13,[1]Sheet1!$B$4:$C$55,2,FALSE)</f>
        <v>2691540563</v>
      </c>
      <c r="F13" s="57" t="s">
        <v>152</v>
      </c>
      <c r="G13" s="76" t="s">
        <v>9</v>
      </c>
      <c r="H13" s="57" t="s">
        <v>153</v>
      </c>
      <c r="I13" s="56" t="s">
        <v>20</v>
      </c>
      <c r="J13" s="56">
        <f>VLOOKUP(H13,[2]Sheet1!$A$2:$B$272,2,FALSE)</f>
        <v>250</v>
      </c>
      <c r="K13" s="56">
        <v>20</v>
      </c>
      <c r="L13" s="56">
        <v>581</v>
      </c>
      <c r="M13" s="58">
        <v>3</v>
      </c>
      <c r="N13" s="58">
        <f t="shared" si="0"/>
        <v>1743</v>
      </c>
      <c r="O13" s="58">
        <v>700</v>
      </c>
      <c r="P13" s="58">
        <f t="shared" si="1"/>
        <v>2443</v>
      </c>
      <c r="Q13" s="61"/>
    </row>
    <row r="14" spans="1:19" s="1" customFormat="1" ht="30">
      <c r="A14" s="60">
        <f t="shared" si="2"/>
        <v>4</v>
      </c>
      <c r="B14" s="56" t="s">
        <v>137</v>
      </c>
      <c r="C14" s="56" t="s">
        <v>138</v>
      </c>
      <c r="D14" s="56" t="str">
        <f>VLOOKUP(C14,[1]Sheet1!$B$4:$D$55,3,FALSE)</f>
        <v>09.12.2025</v>
      </c>
      <c r="E14" s="75">
        <f>VLOOKUP(C14,[1]Sheet1!$B$4:$C$55,2,FALSE)</f>
        <v>2691540564</v>
      </c>
      <c r="F14" s="57" t="s">
        <v>127</v>
      </c>
      <c r="G14" s="76" t="s">
        <v>9</v>
      </c>
      <c r="H14" s="57" t="s">
        <v>128</v>
      </c>
      <c r="I14" s="56" t="s">
        <v>87</v>
      </c>
      <c r="J14" s="56">
        <f>VLOOKUP(H14,[2]Sheet1!$A$2:$B$272,2,FALSE)</f>
        <v>450</v>
      </c>
      <c r="K14" s="56">
        <v>5</v>
      </c>
      <c r="L14" s="56">
        <v>95</v>
      </c>
      <c r="M14" s="58">
        <v>4.25</v>
      </c>
      <c r="N14" s="58">
        <f t="shared" si="0"/>
        <v>403.75</v>
      </c>
      <c r="O14" s="58">
        <v>1000</v>
      </c>
      <c r="P14" s="58">
        <f t="shared" si="1"/>
        <v>1403.75</v>
      </c>
      <c r="Q14" s="99" t="s">
        <v>139</v>
      </c>
    </row>
    <row r="15" spans="1:19" s="1" customFormat="1" ht="15" customHeight="1">
      <c r="A15" s="60">
        <f t="shared" si="2"/>
        <v>5</v>
      </c>
      <c r="B15" s="56" t="s">
        <v>141</v>
      </c>
      <c r="C15" s="56" t="s">
        <v>142</v>
      </c>
      <c r="D15" s="56" t="str">
        <f>VLOOKUP(C15,[1]Sheet1!$B$4:$D$55,3,FALSE)</f>
        <v>11.12.2025</v>
      </c>
      <c r="E15" s="75">
        <f>VLOOKUP(C15,[1]Sheet1!$B$4:$C$55,2,FALSE)</f>
        <v>2691540565</v>
      </c>
      <c r="F15" s="57" t="s">
        <v>143</v>
      </c>
      <c r="G15" s="76" t="s">
        <v>9</v>
      </c>
      <c r="H15" s="57" t="s">
        <v>131</v>
      </c>
      <c r="I15" s="56" t="s">
        <v>94</v>
      </c>
      <c r="J15" s="56">
        <f>VLOOKUP(H15,[2]Sheet1!$A$2:$B$272,2,FALSE)</f>
        <v>380</v>
      </c>
      <c r="K15" s="56">
        <v>29</v>
      </c>
      <c r="L15" s="56">
        <v>514</v>
      </c>
      <c r="M15" s="58">
        <v>3.75</v>
      </c>
      <c r="N15" s="58">
        <f t="shared" si="0"/>
        <v>1927.5</v>
      </c>
      <c r="O15" s="58">
        <v>700</v>
      </c>
      <c r="P15" s="58">
        <f t="shared" si="1"/>
        <v>2627.5</v>
      </c>
      <c r="Q15" s="99" t="s">
        <v>144</v>
      </c>
    </row>
    <row r="16" spans="1:19" s="1" customFormat="1">
      <c r="A16" s="60">
        <f t="shared" si="2"/>
        <v>6</v>
      </c>
      <c r="B16" s="56" t="s">
        <v>137</v>
      </c>
      <c r="C16" s="56" t="s">
        <v>140</v>
      </c>
      <c r="D16" s="56" t="str">
        <f>VLOOKUP(C16,[1]Sheet1!$B$4:$D$55,3,FALSE)</f>
        <v>11.12.2025</v>
      </c>
      <c r="E16" s="75">
        <f>VLOOKUP(C16,[1]Sheet1!$B$4:$C$55,2,FALSE)</f>
        <v>2691540566</v>
      </c>
      <c r="F16" s="57" t="s">
        <v>115</v>
      </c>
      <c r="G16" s="76" t="s">
        <v>9</v>
      </c>
      <c r="H16" s="57" t="s">
        <v>116</v>
      </c>
      <c r="I16" s="56" t="s">
        <v>111</v>
      </c>
      <c r="J16" s="56">
        <f>VLOOKUP(H16,[2]Sheet1!$A$2:$B$272,2,FALSE)</f>
        <v>70</v>
      </c>
      <c r="K16" s="56">
        <v>120</v>
      </c>
      <c r="L16" s="56">
        <v>2200</v>
      </c>
      <c r="M16" s="58">
        <v>2.25</v>
      </c>
      <c r="N16" s="58">
        <f t="shared" si="0"/>
        <v>4950</v>
      </c>
      <c r="O16" s="58">
        <v>700</v>
      </c>
      <c r="P16" s="58">
        <f t="shared" si="1"/>
        <v>5650</v>
      </c>
      <c r="Q16" s="61"/>
    </row>
    <row r="17" spans="1:17" s="1" customFormat="1" ht="15" customHeight="1">
      <c r="A17" s="60">
        <f t="shared" si="2"/>
        <v>7</v>
      </c>
      <c r="B17" s="56" t="s">
        <v>145</v>
      </c>
      <c r="C17" s="56" t="s">
        <v>146</v>
      </c>
      <c r="D17" s="56" t="str">
        <f>VLOOKUP(C17,[1]Sheet1!$B$4:$D$55,3,FALSE)</f>
        <v>12.12.2025</v>
      </c>
      <c r="E17" s="75">
        <f>VLOOKUP(C17,[1]Sheet1!$B$4:$C$55,2,FALSE)</f>
        <v>2691540567</v>
      </c>
      <c r="F17" s="57" t="s">
        <v>37</v>
      </c>
      <c r="G17" s="76" t="s">
        <v>9</v>
      </c>
      <c r="H17" s="57" t="s">
        <v>19</v>
      </c>
      <c r="I17" s="56" t="s">
        <v>7</v>
      </c>
      <c r="J17" s="56">
        <f>VLOOKUP(H17,[2]Sheet1!$A$2:$B$272,2,FALSE)</f>
        <v>155</v>
      </c>
      <c r="K17" s="56">
        <v>46</v>
      </c>
      <c r="L17" s="56">
        <v>1056</v>
      </c>
      <c r="M17" s="58">
        <v>3</v>
      </c>
      <c r="N17" s="58">
        <f t="shared" si="0"/>
        <v>3168</v>
      </c>
      <c r="O17" s="58">
        <v>700</v>
      </c>
      <c r="P17" s="58">
        <f t="shared" si="1"/>
        <v>3868</v>
      </c>
      <c r="Q17" s="61"/>
    </row>
    <row r="18" spans="1:17" s="1" customFormat="1" ht="30">
      <c r="A18" s="60">
        <f t="shared" si="2"/>
        <v>8</v>
      </c>
      <c r="B18" s="56" t="s">
        <v>145</v>
      </c>
      <c r="C18" s="56" t="s">
        <v>147</v>
      </c>
      <c r="D18" s="56" t="str">
        <f>VLOOKUP(C18,[1]Sheet1!$B$4:$D$55,3,FALSE)</f>
        <v>13.12.2025</v>
      </c>
      <c r="E18" s="75">
        <f>VLOOKUP(C18,[1]Sheet1!$B$4:$C$55,2,FALSE)</f>
        <v>2691540569</v>
      </c>
      <c r="F18" s="57" t="s">
        <v>148</v>
      </c>
      <c r="G18" s="76" t="s">
        <v>9</v>
      </c>
      <c r="H18" s="57" t="s">
        <v>149</v>
      </c>
      <c r="I18" s="56" t="s">
        <v>16</v>
      </c>
      <c r="J18" s="56">
        <f>VLOOKUP(H18,[2]Sheet1!$A$2:$B$272,2,FALSE)</f>
        <v>25</v>
      </c>
      <c r="K18" s="56">
        <v>78</v>
      </c>
      <c r="L18" s="56">
        <v>1561</v>
      </c>
      <c r="M18" s="58">
        <v>2.25</v>
      </c>
      <c r="N18" s="58">
        <f t="shared" si="0"/>
        <v>3512.25</v>
      </c>
      <c r="O18" s="58">
        <v>0</v>
      </c>
      <c r="P18" s="58">
        <f t="shared" si="1"/>
        <v>3512.25</v>
      </c>
      <c r="Q18" s="61"/>
    </row>
    <row r="19" spans="1:17" s="1" customFormat="1">
      <c r="A19" s="60">
        <f t="shared" si="2"/>
        <v>9</v>
      </c>
      <c r="B19" s="56" t="s">
        <v>155</v>
      </c>
      <c r="C19" s="56" t="s">
        <v>156</v>
      </c>
      <c r="D19" s="56" t="str">
        <f>VLOOKUP(C19,[1]Sheet1!$B$4:$D$55,3,FALSE)</f>
        <v>16.12.2025</v>
      </c>
      <c r="E19" s="75">
        <f>VLOOKUP(C19,[1]Sheet1!$B$4:$C$55,2,FALSE)</f>
        <v>2691540570</v>
      </c>
      <c r="F19" s="57" t="s">
        <v>157</v>
      </c>
      <c r="G19" s="76" t="s">
        <v>9</v>
      </c>
      <c r="H19" s="57" t="s">
        <v>158</v>
      </c>
      <c r="I19" s="56" t="s">
        <v>89</v>
      </c>
      <c r="J19" s="56">
        <v>350</v>
      </c>
      <c r="K19" s="56">
        <v>75</v>
      </c>
      <c r="L19" s="56">
        <v>1963</v>
      </c>
      <c r="M19" s="58">
        <v>3.75</v>
      </c>
      <c r="N19" s="58">
        <f t="shared" si="0"/>
        <v>7361.25</v>
      </c>
      <c r="O19" s="58">
        <f>VLOOKUP(H19,[3]Invoice!$H$12:$O$120,8,FALSE)</f>
        <v>2000</v>
      </c>
      <c r="P19" s="58">
        <f t="shared" si="1"/>
        <v>9361.25</v>
      </c>
      <c r="Q19" s="99" t="s">
        <v>144</v>
      </c>
    </row>
    <row r="20" spans="1:17" s="1" customFormat="1">
      <c r="A20" s="60">
        <f t="shared" si="2"/>
        <v>10</v>
      </c>
      <c r="B20" s="56" t="s">
        <v>150</v>
      </c>
      <c r="C20" s="56" t="s">
        <v>151</v>
      </c>
      <c r="D20" s="56" t="str">
        <f>VLOOKUP(C20,[1]Sheet1!$B$4:$D$55,3,FALSE)</f>
        <v>17.12.2025</v>
      </c>
      <c r="E20" s="75">
        <f>VLOOKUP(C20,[1]Sheet1!$B$4:$C$55,2,FALSE)</f>
        <v>2691540571</v>
      </c>
      <c r="F20" s="57" t="s">
        <v>152</v>
      </c>
      <c r="G20" s="76" t="s">
        <v>9</v>
      </c>
      <c r="H20" s="57" t="s">
        <v>153</v>
      </c>
      <c r="I20" s="56" t="s">
        <v>20</v>
      </c>
      <c r="J20" s="56">
        <f>VLOOKUP(H20,[2]Sheet1!$A$2:$B$272,2,FALSE)</f>
        <v>250</v>
      </c>
      <c r="K20" s="56">
        <v>58</v>
      </c>
      <c r="L20" s="56">
        <v>1162</v>
      </c>
      <c r="M20" s="58">
        <v>3</v>
      </c>
      <c r="N20" s="58">
        <f t="shared" si="0"/>
        <v>3486</v>
      </c>
      <c r="O20" s="58">
        <v>1000</v>
      </c>
      <c r="P20" s="58">
        <f t="shared" si="1"/>
        <v>4486</v>
      </c>
      <c r="Q20" s="61"/>
    </row>
    <row r="21" spans="1:17" s="1" customFormat="1">
      <c r="A21" s="60">
        <f t="shared" si="2"/>
        <v>11</v>
      </c>
      <c r="B21" s="56" t="s">
        <v>155</v>
      </c>
      <c r="C21" s="56" t="s">
        <v>159</v>
      </c>
      <c r="D21" s="56" t="str">
        <f>VLOOKUP(C21,[1]Sheet1!$B$4:$D$55,3,FALSE)</f>
        <v>18.12.2025</v>
      </c>
      <c r="E21" s="75">
        <f>VLOOKUP(C21,[1]Sheet1!$B$4:$C$55,2,FALSE)</f>
        <v>2691540572</v>
      </c>
      <c r="F21" s="57" t="s">
        <v>109</v>
      </c>
      <c r="G21" s="76" t="s">
        <v>9</v>
      </c>
      <c r="H21" s="57" t="s">
        <v>110</v>
      </c>
      <c r="I21" s="56" t="s">
        <v>7</v>
      </c>
      <c r="J21" s="56">
        <f>VLOOKUP(H21,[2]Sheet1!$A$2:$B$272,2,FALSE)</f>
        <v>150</v>
      </c>
      <c r="K21" s="56">
        <v>59</v>
      </c>
      <c r="L21" s="56">
        <v>796</v>
      </c>
      <c r="M21" s="58">
        <v>3</v>
      </c>
      <c r="N21" s="58">
        <f t="shared" si="0"/>
        <v>2388</v>
      </c>
      <c r="O21" s="58">
        <v>700</v>
      </c>
      <c r="P21" s="58">
        <f t="shared" si="1"/>
        <v>3088</v>
      </c>
      <c r="Q21" s="61"/>
    </row>
    <row r="22" spans="1:17" s="1" customFormat="1">
      <c r="A22" s="60">
        <f t="shared" si="2"/>
        <v>12</v>
      </c>
      <c r="B22" s="52" t="s">
        <v>160</v>
      </c>
      <c r="C22" s="52" t="s">
        <v>161</v>
      </c>
      <c r="D22" s="56" t="str">
        <f>VLOOKUP(C22,[1]Sheet1!$B$4:$D$55,3,FALSE)</f>
        <v>18.12.2025</v>
      </c>
      <c r="E22" s="75">
        <f>VLOOKUP(C22,[1]Sheet1!$B$4:$C$55,2,FALSE)</f>
        <v>2691540573</v>
      </c>
      <c r="F22" s="62" t="s">
        <v>162</v>
      </c>
      <c r="G22" s="76" t="s">
        <v>9</v>
      </c>
      <c r="H22" s="62" t="s">
        <v>163</v>
      </c>
      <c r="I22" s="52" t="s">
        <v>16</v>
      </c>
      <c r="J22" s="56">
        <v>10</v>
      </c>
      <c r="K22" s="52">
        <v>83</v>
      </c>
      <c r="L22" s="52">
        <v>1348</v>
      </c>
      <c r="M22" s="58">
        <v>1.5</v>
      </c>
      <c r="N22" s="58">
        <f t="shared" si="0"/>
        <v>2022</v>
      </c>
      <c r="O22" s="58">
        <v>0</v>
      </c>
      <c r="P22" s="58">
        <f t="shared" si="1"/>
        <v>2022</v>
      </c>
      <c r="Q22" s="61"/>
    </row>
    <row r="23" spans="1:17" s="1" customFormat="1" ht="30">
      <c r="A23" s="60">
        <f t="shared" si="2"/>
        <v>13</v>
      </c>
      <c r="B23" s="56" t="s">
        <v>170</v>
      </c>
      <c r="C23" s="56" t="s">
        <v>175</v>
      </c>
      <c r="D23" s="56" t="str">
        <f>VLOOKUP(C23,[1]Sheet1!$B$4:$D$55,3,FALSE)</f>
        <v>18.12.2025</v>
      </c>
      <c r="E23" s="75">
        <f>VLOOKUP(C23,[1]Sheet1!$B$4:$C$55,2,FALSE)</f>
        <v>2691540574</v>
      </c>
      <c r="F23" s="59" t="s">
        <v>176</v>
      </c>
      <c r="G23" s="76" t="s">
        <v>9</v>
      </c>
      <c r="H23" s="57" t="s">
        <v>177</v>
      </c>
      <c r="I23" s="56" t="s">
        <v>87</v>
      </c>
      <c r="J23" s="56">
        <f>VLOOKUP(H23,[2]Sheet1!$A$2:$B$272,2,FALSE)</f>
        <v>530</v>
      </c>
      <c r="K23" s="56">
        <v>65</v>
      </c>
      <c r="L23" s="56">
        <v>1486</v>
      </c>
      <c r="M23" s="58">
        <v>4.25</v>
      </c>
      <c r="N23" s="58">
        <f t="shared" si="0"/>
        <v>6315.5</v>
      </c>
      <c r="O23" s="58">
        <v>1500</v>
      </c>
      <c r="P23" s="58">
        <f t="shared" si="1"/>
        <v>7815.5</v>
      </c>
      <c r="Q23" s="61"/>
    </row>
    <row r="24" spans="1:17" s="1" customFormat="1" ht="30">
      <c r="A24" s="60">
        <f t="shared" si="2"/>
        <v>14</v>
      </c>
      <c r="B24" s="56" t="s">
        <v>189</v>
      </c>
      <c r="C24" s="56" t="s">
        <v>191</v>
      </c>
      <c r="D24" s="56" t="str">
        <f>VLOOKUP(C24,[1]Sheet1!$B$4:$D$55,3,FALSE)</f>
        <v>18.12.2025</v>
      </c>
      <c r="E24" s="75">
        <f>VLOOKUP(C24,[1]Sheet1!$B$4:$C$55,2,FALSE)</f>
        <v>2691540575</v>
      </c>
      <c r="F24" s="57" t="s">
        <v>127</v>
      </c>
      <c r="G24" s="76" t="s">
        <v>9</v>
      </c>
      <c r="H24" s="57" t="s">
        <v>128</v>
      </c>
      <c r="I24" s="56" t="s">
        <v>87</v>
      </c>
      <c r="J24" s="56">
        <f>VLOOKUP(H24,[2]Sheet1!$A$2:$B$272,2,FALSE)</f>
        <v>450</v>
      </c>
      <c r="K24" s="56">
        <v>107</v>
      </c>
      <c r="L24" s="56">
        <v>1511</v>
      </c>
      <c r="M24" s="58">
        <v>4.25</v>
      </c>
      <c r="N24" s="58">
        <f t="shared" si="0"/>
        <v>6421.75</v>
      </c>
      <c r="O24" s="58">
        <v>0</v>
      </c>
      <c r="P24" s="58">
        <f t="shared" si="1"/>
        <v>6421.75</v>
      </c>
      <c r="Q24" s="61"/>
    </row>
    <row r="25" spans="1:17" s="1" customFormat="1" ht="15" customHeight="1">
      <c r="A25" s="60">
        <f t="shared" si="2"/>
        <v>15</v>
      </c>
      <c r="B25" s="52" t="s">
        <v>170</v>
      </c>
      <c r="C25" s="52" t="s">
        <v>171</v>
      </c>
      <c r="D25" s="52" t="str">
        <f>VLOOKUP(C25,[1]Sheet1!$B$4:$D$55,3,FALSE)</f>
        <v>18.12.2025</v>
      </c>
      <c r="E25" s="100">
        <f>VLOOKUP(C25,[1]Sheet1!$B$4:$C$55,2,FALSE)</f>
        <v>2691540576</v>
      </c>
      <c r="F25" s="62" t="s">
        <v>172</v>
      </c>
      <c r="G25" s="76" t="s">
        <v>9</v>
      </c>
      <c r="H25" s="57" t="s">
        <v>173</v>
      </c>
      <c r="I25" s="52" t="s">
        <v>16</v>
      </c>
      <c r="J25" s="56">
        <f>VLOOKUP(H25,[2]Sheet1!$A$2:$B$272,2,FALSE)</f>
        <v>40</v>
      </c>
      <c r="K25" s="52">
        <v>109</v>
      </c>
      <c r="L25" s="52">
        <v>1936</v>
      </c>
      <c r="M25" s="58">
        <v>2.25</v>
      </c>
      <c r="N25" s="58">
        <f t="shared" si="0"/>
        <v>4356</v>
      </c>
      <c r="O25" s="58">
        <v>750</v>
      </c>
      <c r="P25" s="58">
        <f t="shared" si="1"/>
        <v>5106</v>
      </c>
      <c r="Q25" s="98" t="s">
        <v>174</v>
      </c>
    </row>
    <row r="26" spans="1:17" s="1" customFormat="1" ht="30">
      <c r="A26" s="60">
        <f t="shared" si="2"/>
        <v>16</v>
      </c>
      <c r="B26" s="56" t="s">
        <v>160</v>
      </c>
      <c r="C26" s="56" t="s">
        <v>167</v>
      </c>
      <c r="D26" s="56" t="str">
        <f>VLOOKUP(C26,[1]Sheet1!$B$4:$D$55,3,FALSE)</f>
        <v>19.12.2025</v>
      </c>
      <c r="E26" s="75">
        <f>VLOOKUP(C26,[1]Sheet1!$B$4:$C$55,2,FALSE)</f>
        <v>2691540577</v>
      </c>
      <c r="F26" s="57" t="s">
        <v>168</v>
      </c>
      <c r="G26" s="76" t="s">
        <v>9</v>
      </c>
      <c r="H26" s="57" t="s">
        <v>169</v>
      </c>
      <c r="I26" s="56" t="s">
        <v>70</v>
      </c>
      <c r="J26" s="56">
        <f>VLOOKUP(H26,[2]Sheet1!$A$2:$B$272,2,FALSE)</f>
        <v>130</v>
      </c>
      <c r="K26" s="56">
        <v>116</v>
      </c>
      <c r="L26" s="56">
        <v>2007</v>
      </c>
      <c r="M26" s="58">
        <v>3</v>
      </c>
      <c r="N26" s="58">
        <f t="shared" si="0"/>
        <v>6021</v>
      </c>
      <c r="O26" s="58">
        <v>500</v>
      </c>
      <c r="P26" s="58">
        <f t="shared" si="1"/>
        <v>6521</v>
      </c>
      <c r="Q26" s="61"/>
    </row>
    <row r="27" spans="1:17" s="1" customFormat="1">
      <c r="A27" s="60">
        <f t="shared" si="2"/>
        <v>17</v>
      </c>
      <c r="B27" s="56" t="s">
        <v>160</v>
      </c>
      <c r="C27" s="56" t="s">
        <v>164</v>
      </c>
      <c r="D27" s="56" t="str">
        <f>VLOOKUP(C27,[1]Sheet1!$B$4:$D$55,3,FALSE)</f>
        <v>19.12.2025</v>
      </c>
      <c r="E27" s="75">
        <f>VLOOKUP(C27,[1]Sheet1!$B$4:$C$55,2,FALSE)</f>
        <v>2691540578</v>
      </c>
      <c r="F27" s="57" t="s">
        <v>165</v>
      </c>
      <c r="G27" s="76" t="s">
        <v>9</v>
      </c>
      <c r="H27" s="59" t="s">
        <v>166</v>
      </c>
      <c r="I27" s="56" t="s">
        <v>21</v>
      </c>
      <c r="J27" s="56">
        <f>VLOOKUP(H27,[2]Sheet1!$A$2:$B$272,2,FALSE)</f>
        <v>255</v>
      </c>
      <c r="K27" s="56">
        <v>40</v>
      </c>
      <c r="L27" s="56">
        <v>807</v>
      </c>
      <c r="M27" s="58">
        <v>3.75</v>
      </c>
      <c r="N27" s="58">
        <f t="shared" si="0"/>
        <v>3026.25</v>
      </c>
      <c r="O27" s="58">
        <f>20*50</f>
        <v>1000</v>
      </c>
      <c r="P27" s="58">
        <f t="shared" si="1"/>
        <v>4026.25</v>
      </c>
      <c r="Q27" s="61"/>
    </row>
    <row r="28" spans="1:17" s="1" customFormat="1">
      <c r="A28" s="60">
        <f t="shared" si="2"/>
        <v>18</v>
      </c>
      <c r="B28" s="56" t="s">
        <v>178</v>
      </c>
      <c r="C28" s="56" t="s">
        <v>179</v>
      </c>
      <c r="D28" s="56" t="str">
        <f>VLOOKUP(C28,[1]Sheet1!$B$4:$D$55,3,FALSE)</f>
        <v>20.12.2025</v>
      </c>
      <c r="E28" s="75">
        <f>VLOOKUP(C28,[1]Sheet1!$B$4:$C$55,2,FALSE)</f>
        <v>2691540579</v>
      </c>
      <c r="F28" s="57" t="s">
        <v>130</v>
      </c>
      <c r="G28" s="76" t="s">
        <v>9</v>
      </c>
      <c r="H28" s="57" t="s">
        <v>131</v>
      </c>
      <c r="I28" s="56" t="s">
        <v>94</v>
      </c>
      <c r="J28" s="56">
        <f>VLOOKUP(H28,[2]Sheet1!$A$2:$B$272,2,FALSE)</f>
        <v>380</v>
      </c>
      <c r="K28" s="56">
        <v>41</v>
      </c>
      <c r="L28" s="56">
        <v>421</v>
      </c>
      <c r="M28" s="58">
        <v>3.75</v>
      </c>
      <c r="N28" s="58">
        <f t="shared" si="0"/>
        <v>1578.75</v>
      </c>
      <c r="O28" s="58">
        <v>700</v>
      </c>
      <c r="P28" s="58">
        <f t="shared" si="1"/>
        <v>2278.75</v>
      </c>
      <c r="Q28" s="99" t="s">
        <v>112</v>
      </c>
    </row>
    <row r="29" spans="1:17" s="1" customFormat="1" ht="15" customHeight="1">
      <c r="A29" s="60">
        <f t="shared" si="2"/>
        <v>19</v>
      </c>
      <c r="B29" s="56" t="s">
        <v>189</v>
      </c>
      <c r="C29" s="56" t="s">
        <v>190</v>
      </c>
      <c r="D29" s="56" t="str">
        <f>VLOOKUP(C29,[1]Sheet1!$B$4:$D$55,3,FALSE)</f>
        <v>20.12.2025</v>
      </c>
      <c r="E29" s="75">
        <f>VLOOKUP(C29,[1]Sheet1!$B$4:$C$55,2,FALSE)</f>
        <v>2691540580</v>
      </c>
      <c r="F29" s="57" t="s">
        <v>125</v>
      </c>
      <c r="G29" s="76" t="s">
        <v>9</v>
      </c>
      <c r="H29" s="57" t="s">
        <v>126</v>
      </c>
      <c r="I29" s="56" t="s">
        <v>93</v>
      </c>
      <c r="J29" s="56">
        <f>VLOOKUP(H29,[2]Sheet1!$A$2:$B$272,2,FALSE)</f>
        <v>115</v>
      </c>
      <c r="K29" s="56">
        <v>7</v>
      </c>
      <c r="L29" s="56">
        <v>60</v>
      </c>
      <c r="M29" s="58">
        <v>2.25</v>
      </c>
      <c r="N29" s="58">
        <f t="shared" si="0"/>
        <v>135</v>
      </c>
      <c r="O29" s="58">
        <v>500</v>
      </c>
      <c r="P29" s="58">
        <f t="shared" si="1"/>
        <v>635</v>
      </c>
      <c r="Q29" s="61"/>
    </row>
    <row r="30" spans="1:17" s="1" customFormat="1" ht="30">
      <c r="A30" s="60">
        <f t="shared" si="2"/>
        <v>20</v>
      </c>
      <c r="B30" s="56" t="s">
        <v>178</v>
      </c>
      <c r="C30" s="56" t="s">
        <v>183</v>
      </c>
      <c r="D30" s="56" t="str">
        <f>VLOOKUP(C30,[1]Sheet1!$B$4:$D$55,3,FALSE)</f>
        <v>22.12.2025</v>
      </c>
      <c r="E30" s="75">
        <f>VLOOKUP(C30,[1]Sheet1!$B$4:$C$55,2,FALSE)</f>
        <v>2691540581</v>
      </c>
      <c r="F30" s="57" t="s">
        <v>184</v>
      </c>
      <c r="G30" s="76" t="s">
        <v>9</v>
      </c>
      <c r="H30" s="57" t="s">
        <v>185</v>
      </c>
      <c r="I30" s="56" t="s">
        <v>20</v>
      </c>
      <c r="J30" s="56">
        <f>VLOOKUP(H30,[2]Sheet1!$A$2:$B$272,2,FALSE)</f>
        <v>260</v>
      </c>
      <c r="K30" s="56">
        <v>322</v>
      </c>
      <c r="L30" s="56">
        <v>4780</v>
      </c>
      <c r="M30" s="58">
        <v>3.75</v>
      </c>
      <c r="N30" s="58">
        <f t="shared" si="0"/>
        <v>17925</v>
      </c>
      <c r="O30" s="58">
        <v>200</v>
      </c>
      <c r="P30" s="58">
        <f t="shared" si="1"/>
        <v>18125</v>
      </c>
      <c r="Q30" s="99" t="s">
        <v>144</v>
      </c>
    </row>
    <row r="31" spans="1:17" s="1" customFormat="1">
      <c r="A31" s="60">
        <f t="shared" si="2"/>
        <v>21</v>
      </c>
      <c r="B31" s="52" t="s">
        <v>178</v>
      </c>
      <c r="C31" s="52" t="s">
        <v>180</v>
      </c>
      <c r="D31" s="52" t="str">
        <f>VLOOKUP(C31,[1]Sheet1!$B$4:$D$55,3,FALSE)</f>
        <v>22.12.2025</v>
      </c>
      <c r="E31" s="100">
        <f>VLOOKUP(C31,[1]Sheet1!$B$4:$C$55,2,FALSE)</f>
        <v>2691540582</v>
      </c>
      <c r="F31" s="62" t="s">
        <v>181</v>
      </c>
      <c r="G31" s="76" t="s">
        <v>9</v>
      </c>
      <c r="H31" s="62" t="s">
        <v>182</v>
      </c>
      <c r="I31" s="52" t="s">
        <v>92</v>
      </c>
      <c r="J31" s="56">
        <f>VLOOKUP(H31,[2]Sheet1!$A$2:$B$272,2,FALSE)</f>
        <v>255</v>
      </c>
      <c r="K31" s="52">
        <v>54</v>
      </c>
      <c r="L31" s="52">
        <v>1141</v>
      </c>
      <c r="M31" s="58">
        <v>3.75</v>
      </c>
      <c r="N31" s="58">
        <f t="shared" si="0"/>
        <v>4278.75</v>
      </c>
      <c r="O31" s="58">
        <v>1000</v>
      </c>
      <c r="P31" s="58">
        <f t="shared" si="1"/>
        <v>5278.75</v>
      </c>
      <c r="Q31" s="54"/>
    </row>
    <row r="32" spans="1:17" s="1" customFormat="1" ht="30">
      <c r="A32" s="60">
        <f t="shared" si="2"/>
        <v>22</v>
      </c>
      <c r="B32" s="52" t="s">
        <v>178</v>
      </c>
      <c r="C32" s="52" t="s">
        <v>186</v>
      </c>
      <c r="D32" s="56" t="str">
        <f>VLOOKUP(C32,[1]Sheet1!$B$4:$D$55,3,FALSE)</f>
        <v>22.12.2025</v>
      </c>
      <c r="E32" s="75">
        <f>VLOOKUP(C32,[1]Sheet1!$B$4:$C$55,2,FALSE)</f>
        <v>2691540583</v>
      </c>
      <c r="F32" s="62" t="s">
        <v>187</v>
      </c>
      <c r="G32" s="76" t="s">
        <v>9</v>
      </c>
      <c r="H32" s="62" t="s">
        <v>188</v>
      </c>
      <c r="I32" s="101" t="s">
        <v>7</v>
      </c>
      <c r="J32" s="56">
        <f>VLOOKUP(H32,[2]Sheet1!$A$2:$B$272,2,FALSE)</f>
        <v>135</v>
      </c>
      <c r="K32" s="52">
        <v>53</v>
      </c>
      <c r="L32" s="52">
        <v>1080</v>
      </c>
      <c r="M32" s="58">
        <v>3</v>
      </c>
      <c r="N32" s="58">
        <f t="shared" si="0"/>
        <v>3240</v>
      </c>
      <c r="O32" s="58">
        <v>50</v>
      </c>
      <c r="P32" s="58">
        <f t="shared" si="1"/>
        <v>3290</v>
      </c>
      <c r="Q32" s="99" t="s">
        <v>112</v>
      </c>
    </row>
    <row r="33" spans="1:17" s="1" customFormat="1" ht="30">
      <c r="A33" s="60">
        <f t="shared" si="2"/>
        <v>23</v>
      </c>
      <c r="B33" s="56" t="s">
        <v>189</v>
      </c>
      <c r="C33" s="56" t="s">
        <v>192</v>
      </c>
      <c r="D33" s="56" t="str">
        <f>VLOOKUP(C33,[1]Sheet1!$B$4:$D$55,3,FALSE)</f>
        <v>23.12.2025</v>
      </c>
      <c r="E33" s="75">
        <f>VLOOKUP(C33,[1]Sheet1!$B$4:$C$55,2,FALSE)</f>
        <v>2691540584</v>
      </c>
      <c r="F33" s="57" t="s">
        <v>193</v>
      </c>
      <c r="G33" s="76" t="s">
        <v>9</v>
      </c>
      <c r="H33" s="57" t="s">
        <v>194</v>
      </c>
      <c r="I33" s="56" t="s">
        <v>70</v>
      </c>
      <c r="J33" s="56">
        <f>VLOOKUP(H33,[2]Sheet1!$A$2:$B$272,2,FALSE)</f>
        <v>115</v>
      </c>
      <c r="K33" s="56">
        <v>80</v>
      </c>
      <c r="L33" s="56">
        <v>1235</v>
      </c>
      <c r="M33" s="58">
        <v>2.25</v>
      </c>
      <c r="N33" s="58">
        <f t="shared" si="0"/>
        <v>2778.75</v>
      </c>
      <c r="O33" s="58">
        <f>VLOOKUP(H33,[4]Invoice!$H$12:$O$72,8,FALSE)</f>
        <v>700</v>
      </c>
      <c r="P33" s="58">
        <f t="shared" si="1"/>
        <v>3478.75</v>
      </c>
      <c r="Q33" s="61"/>
    </row>
    <row r="34" spans="1:17" s="1" customFormat="1" ht="15" customHeight="1">
      <c r="A34" s="60">
        <f t="shared" si="2"/>
        <v>24</v>
      </c>
      <c r="B34" s="56" t="s">
        <v>201</v>
      </c>
      <c r="C34" s="56" t="s">
        <v>204</v>
      </c>
      <c r="D34" s="56" t="str">
        <f>VLOOKUP(C34,[1]Sheet1!$B$4:$D$55,3,FALSE)</f>
        <v>23.12.2025</v>
      </c>
      <c r="E34" s="75">
        <f>VLOOKUP(C34,[1]Sheet1!$B$4:$C$55,2,FALSE)</f>
        <v>2691540585</v>
      </c>
      <c r="F34" s="57" t="s">
        <v>205</v>
      </c>
      <c r="G34" s="76" t="s">
        <v>9</v>
      </c>
      <c r="H34" s="59" t="s">
        <v>206</v>
      </c>
      <c r="I34" s="56" t="s">
        <v>16</v>
      </c>
      <c r="J34" s="56">
        <f>VLOOKUP(H34,[2]Sheet1!$A$2:$B$272,2,FALSE)</f>
        <v>35</v>
      </c>
      <c r="K34" s="56">
        <v>54</v>
      </c>
      <c r="L34" s="56">
        <v>865</v>
      </c>
      <c r="M34" s="58">
        <v>2.25</v>
      </c>
      <c r="N34" s="58">
        <f t="shared" si="0"/>
        <v>1946.25</v>
      </c>
      <c r="O34" s="58">
        <f>VLOOKUP(H34,[4]Invoice!$H$12:$O$72,8,FALSE)</f>
        <v>500</v>
      </c>
      <c r="P34" s="58">
        <f t="shared" si="1"/>
        <v>2446.25</v>
      </c>
      <c r="Q34" s="61"/>
    </row>
    <row r="35" spans="1:17" s="1" customFormat="1">
      <c r="A35" s="60">
        <f t="shared" si="2"/>
        <v>25</v>
      </c>
      <c r="B35" s="56" t="s">
        <v>195</v>
      </c>
      <c r="C35" s="56" t="s">
        <v>200</v>
      </c>
      <c r="D35" s="56" t="str">
        <f>VLOOKUP(C35,[1]Sheet1!$B$4:$D$55,3,FALSE)</f>
        <v>24.12.2025</v>
      </c>
      <c r="E35" s="75">
        <f>VLOOKUP(C35,[1]Sheet1!$B$4:$C$55,2,FALSE)</f>
        <v>2691540586</v>
      </c>
      <c r="F35" s="57" t="s">
        <v>120</v>
      </c>
      <c r="G35" s="76" t="s">
        <v>9</v>
      </c>
      <c r="H35" s="57" t="s">
        <v>121</v>
      </c>
      <c r="I35" s="56" t="s">
        <v>91</v>
      </c>
      <c r="J35" s="56">
        <f>VLOOKUP(H35,[2]Sheet1!$A$2:$B$272,2,FALSE)</f>
        <v>190</v>
      </c>
      <c r="K35" s="56">
        <v>61</v>
      </c>
      <c r="L35" s="56">
        <v>1134</v>
      </c>
      <c r="M35" s="58">
        <v>3</v>
      </c>
      <c r="N35" s="58">
        <f t="shared" si="0"/>
        <v>3402</v>
      </c>
      <c r="O35" s="58">
        <v>500</v>
      </c>
      <c r="P35" s="58">
        <f t="shared" si="1"/>
        <v>3902</v>
      </c>
      <c r="Q35" s="99" t="s">
        <v>144</v>
      </c>
    </row>
    <row r="36" spans="1:17" s="1" customFormat="1">
      <c r="A36" s="60">
        <f t="shared" si="2"/>
        <v>26</v>
      </c>
      <c r="B36" s="56" t="s">
        <v>195</v>
      </c>
      <c r="C36" s="56" t="s">
        <v>197</v>
      </c>
      <c r="D36" s="56" t="str">
        <f>VLOOKUP(C36,[1]Sheet1!$B$4:$D$55,3,FALSE)</f>
        <v>24.12.2025</v>
      </c>
      <c r="E36" s="75">
        <f>VLOOKUP(C36,[1]Sheet1!$B$4:$C$55,2,FALSE)</f>
        <v>2691540587</v>
      </c>
      <c r="F36" s="57" t="s">
        <v>198</v>
      </c>
      <c r="G36" s="76" t="s">
        <v>9</v>
      </c>
      <c r="H36" s="57" t="s">
        <v>199</v>
      </c>
      <c r="I36" s="56" t="s">
        <v>91</v>
      </c>
      <c r="J36" s="56">
        <f>VLOOKUP(H36,[2]Sheet1!$A$2:$B$272,2,FALSE)</f>
        <v>180</v>
      </c>
      <c r="K36" s="56">
        <v>63</v>
      </c>
      <c r="L36" s="56">
        <v>1177</v>
      </c>
      <c r="M36" s="58">
        <v>3</v>
      </c>
      <c r="N36" s="58">
        <f t="shared" si="0"/>
        <v>3531</v>
      </c>
      <c r="O36" s="58">
        <v>700</v>
      </c>
      <c r="P36" s="58">
        <f t="shared" si="1"/>
        <v>4231</v>
      </c>
      <c r="Q36" s="99" t="s">
        <v>112</v>
      </c>
    </row>
    <row r="37" spans="1:17" s="1" customFormat="1" ht="15" customHeight="1">
      <c r="A37" s="60">
        <f t="shared" si="2"/>
        <v>27</v>
      </c>
      <c r="B37" s="56" t="s">
        <v>195</v>
      </c>
      <c r="C37" s="56" t="s">
        <v>196</v>
      </c>
      <c r="D37" s="56" t="str">
        <f>VLOOKUP(C37,[1]Sheet1!$B$4:$D$55,3,FALSE)</f>
        <v>24.12.2025</v>
      </c>
      <c r="E37" s="75">
        <f>VLOOKUP(C37,[1]Sheet1!$B$4:$C$55,2,FALSE)</f>
        <v>2691540588</v>
      </c>
      <c r="F37" s="57" t="s">
        <v>117</v>
      </c>
      <c r="G37" s="76" t="s">
        <v>9</v>
      </c>
      <c r="H37" s="57" t="s">
        <v>118</v>
      </c>
      <c r="I37" s="56" t="s">
        <v>92</v>
      </c>
      <c r="J37" s="56">
        <f>VLOOKUP(H37,[2]Sheet1!$A$2:$B$272,2,FALSE)</f>
        <v>250</v>
      </c>
      <c r="K37" s="56">
        <v>10</v>
      </c>
      <c r="L37" s="56">
        <v>290</v>
      </c>
      <c r="M37" s="58">
        <v>3</v>
      </c>
      <c r="N37" s="58">
        <f t="shared" si="0"/>
        <v>870</v>
      </c>
      <c r="O37" s="58">
        <v>500</v>
      </c>
      <c r="P37" s="58">
        <f t="shared" si="1"/>
        <v>1370</v>
      </c>
      <c r="Q37" s="61"/>
    </row>
    <row r="38" spans="1:17" s="1" customFormat="1" ht="30">
      <c r="A38" s="60">
        <f t="shared" si="2"/>
        <v>28</v>
      </c>
      <c r="B38" s="56" t="s">
        <v>201</v>
      </c>
      <c r="C38" s="56" t="s">
        <v>202</v>
      </c>
      <c r="D38" s="56" t="str">
        <f>VLOOKUP(C38,[1]Sheet1!$B$4:$D$55,3,FALSE)</f>
        <v>26.12.2025</v>
      </c>
      <c r="E38" s="75">
        <f>VLOOKUP(C38,[1]Sheet1!$B$4:$C$55,2,FALSE)</f>
        <v>2691540589</v>
      </c>
      <c r="F38" s="57" t="s">
        <v>203</v>
      </c>
      <c r="G38" s="76" t="s">
        <v>9</v>
      </c>
      <c r="H38" s="57" t="s">
        <v>129</v>
      </c>
      <c r="I38" s="56" t="s">
        <v>20</v>
      </c>
      <c r="J38" s="56">
        <f>VLOOKUP(H38,[2]Sheet1!$A$2:$B$272,2,FALSE)</f>
        <v>200</v>
      </c>
      <c r="K38" s="56">
        <v>102</v>
      </c>
      <c r="L38" s="56">
        <v>1612</v>
      </c>
      <c r="M38" s="58">
        <v>3</v>
      </c>
      <c r="N38" s="58">
        <f t="shared" si="0"/>
        <v>4836</v>
      </c>
      <c r="O38" s="58">
        <v>2200</v>
      </c>
      <c r="P38" s="58">
        <f t="shared" si="1"/>
        <v>7036</v>
      </c>
      <c r="Q38" s="61"/>
    </row>
    <row r="39" spans="1:17" s="1" customFormat="1">
      <c r="A39" s="60">
        <f t="shared" si="2"/>
        <v>29</v>
      </c>
      <c r="B39" s="52" t="s">
        <v>201</v>
      </c>
      <c r="C39" s="52" t="s">
        <v>207</v>
      </c>
      <c r="D39" s="52" t="str">
        <f>VLOOKUP(C39,[1]Sheet1!$B$4:$D$55,3,FALSE)</f>
        <v>26.12.2025</v>
      </c>
      <c r="E39" s="100">
        <f>VLOOKUP(C39,[1]Sheet1!$B$4:$C$55,2,FALSE)</f>
        <v>2691540590</v>
      </c>
      <c r="F39" s="62" t="s">
        <v>208</v>
      </c>
      <c r="G39" s="76" t="s">
        <v>9</v>
      </c>
      <c r="H39" s="62" t="s">
        <v>209</v>
      </c>
      <c r="I39" s="52" t="s">
        <v>21</v>
      </c>
      <c r="J39" s="56">
        <f>VLOOKUP(H39,[2]Sheet1!$A$2:$B$272,2,FALSE)</f>
        <v>125</v>
      </c>
      <c r="K39" s="52">
        <v>35</v>
      </c>
      <c r="L39" s="52">
        <v>723</v>
      </c>
      <c r="M39" s="58">
        <v>3</v>
      </c>
      <c r="N39" s="58">
        <f t="shared" si="0"/>
        <v>2169</v>
      </c>
      <c r="O39" s="58">
        <v>500</v>
      </c>
      <c r="P39" s="58">
        <f t="shared" si="1"/>
        <v>2669</v>
      </c>
      <c r="Q39" s="54"/>
    </row>
    <row r="40" spans="1:17" s="1" customFormat="1" ht="30">
      <c r="A40" s="60">
        <f t="shared" si="2"/>
        <v>30</v>
      </c>
      <c r="B40" s="56" t="s">
        <v>210</v>
      </c>
      <c r="C40" s="56" t="s">
        <v>215</v>
      </c>
      <c r="D40" s="56" t="str">
        <f>VLOOKUP(C40,[1]Sheet1!$B$4:$D$55,3,FALSE)</f>
        <v>27.12.2025</v>
      </c>
      <c r="E40" s="75">
        <f>VLOOKUP(C40,[1]Sheet1!$B$4:$C$55,2,FALSE)</f>
        <v>2691540591</v>
      </c>
      <c r="F40" s="57" t="s">
        <v>212</v>
      </c>
      <c r="G40" s="76" t="s">
        <v>9</v>
      </c>
      <c r="H40" s="59" t="s">
        <v>268</v>
      </c>
      <c r="I40" s="56" t="s">
        <v>70</v>
      </c>
      <c r="J40" s="56">
        <v>130</v>
      </c>
      <c r="K40" s="56">
        <v>15</v>
      </c>
      <c r="L40" s="56">
        <v>340</v>
      </c>
      <c r="M40" s="58">
        <v>3</v>
      </c>
      <c r="N40" s="58">
        <f t="shared" si="0"/>
        <v>1020</v>
      </c>
      <c r="O40" s="58">
        <v>700</v>
      </c>
      <c r="P40" s="58">
        <f t="shared" si="1"/>
        <v>1720</v>
      </c>
      <c r="Q40" s="61"/>
    </row>
    <row r="41" spans="1:17" s="1" customFormat="1" ht="30">
      <c r="A41" s="60">
        <f t="shared" si="2"/>
        <v>31</v>
      </c>
      <c r="B41" s="56" t="s">
        <v>210</v>
      </c>
      <c r="C41" s="56" t="s">
        <v>214</v>
      </c>
      <c r="D41" s="56" t="str">
        <f>VLOOKUP(C41,[1]Sheet1!$B$4:$D$55,3,FALSE)</f>
        <v>27.12.2025</v>
      </c>
      <c r="E41" s="75">
        <f>VLOOKUP(C41,[1]Sheet1!$B$4:$C$55,2,FALSE)</f>
        <v>2691540592</v>
      </c>
      <c r="F41" s="57" t="s">
        <v>212</v>
      </c>
      <c r="G41" s="76" t="s">
        <v>9</v>
      </c>
      <c r="H41" s="59" t="s">
        <v>268</v>
      </c>
      <c r="I41" s="56" t="s">
        <v>70</v>
      </c>
      <c r="J41" s="56">
        <v>130</v>
      </c>
      <c r="K41" s="56">
        <v>15</v>
      </c>
      <c r="L41" s="56">
        <v>340</v>
      </c>
      <c r="M41" s="58">
        <v>3</v>
      </c>
      <c r="N41" s="58">
        <f t="shared" si="0"/>
        <v>1020</v>
      </c>
      <c r="O41" s="58">
        <v>0</v>
      </c>
      <c r="P41" s="58">
        <f t="shared" si="1"/>
        <v>1020</v>
      </c>
      <c r="Q41" s="61"/>
    </row>
    <row r="42" spans="1:17" s="1" customFormat="1" ht="30">
      <c r="A42" s="60">
        <f t="shared" si="2"/>
        <v>32</v>
      </c>
      <c r="B42" s="56" t="s">
        <v>210</v>
      </c>
      <c r="C42" s="56" t="s">
        <v>211</v>
      </c>
      <c r="D42" s="56" t="str">
        <f>VLOOKUP(C42,[1]Sheet1!$B$4:$D$55,3,FALSE)</f>
        <v>27.12.2025</v>
      </c>
      <c r="E42" s="75">
        <f>VLOOKUP(C42,[1]Sheet1!$B$4:$C$55,2,FALSE)</f>
        <v>2691540593</v>
      </c>
      <c r="F42" s="57" t="s">
        <v>212</v>
      </c>
      <c r="G42" s="76" t="s">
        <v>9</v>
      </c>
      <c r="H42" s="59" t="s">
        <v>268</v>
      </c>
      <c r="I42" s="56" t="s">
        <v>70</v>
      </c>
      <c r="J42" s="56">
        <v>130</v>
      </c>
      <c r="K42" s="56">
        <v>17</v>
      </c>
      <c r="L42" s="56">
        <v>385</v>
      </c>
      <c r="M42" s="58">
        <v>3</v>
      </c>
      <c r="N42" s="58">
        <f t="shared" si="0"/>
        <v>1155</v>
      </c>
      <c r="O42" s="58">
        <v>0</v>
      </c>
      <c r="P42" s="58">
        <f t="shared" si="1"/>
        <v>1155</v>
      </c>
      <c r="Q42" s="61"/>
    </row>
    <row r="43" spans="1:17" s="1" customFormat="1" ht="30">
      <c r="A43" s="60">
        <f t="shared" si="2"/>
        <v>33</v>
      </c>
      <c r="B43" s="56" t="s">
        <v>210</v>
      </c>
      <c r="C43" s="56" t="s">
        <v>213</v>
      </c>
      <c r="D43" s="56" t="str">
        <f>VLOOKUP(C43,[1]Sheet1!$B$4:$D$55,3,FALSE)</f>
        <v>27.12.2025</v>
      </c>
      <c r="E43" s="75">
        <f>VLOOKUP(C43,[1]Sheet1!$B$4:$C$55,2,FALSE)</f>
        <v>2691540594</v>
      </c>
      <c r="F43" s="57" t="s">
        <v>212</v>
      </c>
      <c r="G43" s="76" t="s">
        <v>9</v>
      </c>
      <c r="H43" s="59" t="s">
        <v>268</v>
      </c>
      <c r="I43" s="56" t="s">
        <v>70</v>
      </c>
      <c r="J43" s="56">
        <v>130</v>
      </c>
      <c r="K43" s="56">
        <v>9</v>
      </c>
      <c r="L43" s="56">
        <v>205</v>
      </c>
      <c r="M43" s="58">
        <v>3</v>
      </c>
      <c r="N43" s="58">
        <f t="shared" ref="N43:N62" si="3">L43*M43</f>
        <v>615</v>
      </c>
      <c r="O43" s="58">
        <v>0</v>
      </c>
      <c r="P43" s="58">
        <f t="shared" ref="P43:P62" si="4">N43+O43</f>
        <v>615</v>
      </c>
      <c r="Q43" s="61"/>
    </row>
    <row r="44" spans="1:17" s="1" customFormat="1">
      <c r="A44" s="60">
        <f t="shared" si="2"/>
        <v>34</v>
      </c>
      <c r="B44" s="56" t="s">
        <v>216</v>
      </c>
      <c r="C44" s="56" t="s">
        <v>217</v>
      </c>
      <c r="D44" s="56" t="str">
        <f>VLOOKUP(C44,[1]Sheet1!$B$4:$D$55,3,FALSE)</f>
        <v>29.12.2025</v>
      </c>
      <c r="E44" s="75">
        <f>VLOOKUP(C44,[1]Sheet1!$B$4:$C$55,2,FALSE)</f>
        <v>2691540595</v>
      </c>
      <c r="F44" s="57" t="s">
        <v>218</v>
      </c>
      <c r="G44" s="76" t="s">
        <v>9</v>
      </c>
      <c r="H44" s="57" t="s">
        <v>119</v>
      </c>
      <c r="I44" s="56" t="s">
        <v>89</v>
      </c>
      <c r="J44" s="56">
        <f>VLOOKUP(H44,[2]Sheet1!$A$2:$B$272,2,FALSE)</f>
        <v>295</v>
      </c>
      <c r="K44" s="56">
        <v>26</v>
      </c>
      <c r="L44" s="56">
        <v>527</v>
      </c>
      <c r="M44" s="58">
        <v>3</v>
      </c>
      <c r="N44" s="58">
        <f t="shared" si="3"/>
        <v>1581</v>
      </c>
      <c r="O44" s="58">
        <v>600</v>
      </c>
      <c r="P44" s="58">
        <f t="shared" si="4"/>
        <v>2181</v>
      </c>
      <c r="Q44" s="99" t="s">
        <v>112</v>
      </c>
    </row>
    <row r="45" spans="1:17" s="1" customFormat="1" ht="30">
      <c r="A45" s="60">
        <f t="shared" si="2"/>
        <v>35</v>
      </c>
      <c r="B45" s="56" t="s">
        <v>222</v>
      </c>
      <c r="C45" s="56" t="s">
        <v>223</v>
      </c>
      <c r="D45" s="56" t="str">
        <f>VLOOKUP(C45,[1]Sheet1!$B$4:$D$55,3,FALSE)</f>
        <v>29.12.2025</v>
      </c>
      <c r="E45" s="75">
        <f>VLOOKUP(C45,[1]Sheet1!$B$4:$C$55,2,FALSE)</f>
        <v>2691540596</v>
      </c>
      <c r="F45" s="57" t="s">
        <v>113</v>
      </c>
      <c r="G45" s="76" t="s">
        <v>9</v>
      </c>
      <c r="H45" s="59" t="s">
        <v>114</v>
      </c>
      <c r="I45" s="56" t="s">
        <v>93</v>
      </c>
      <c r="J45" s="56">
        <v>65</v>
      </c>
      <c r="K45" s="56">
        <v>21</v>
      </c>
      <c r="L45" s="56">
        <v>544</v>
      </c>
      <c r="M45" s="58">
        <v>2.25</v>
      </c>
      <c r="N45" s="58">
        <f t="shared" si="3"/>
        <v>1224</v>
      </c>
      <c r="O45" s="58">
        <v>500</v>
      </c>
      <c r="P45" s="58">
        <f t="shared" si="4"/>
        <v>1724</v>
      </c>
      <c r="Q45" s="61"/>
    </row>
    <row r="46" spans="1:17" s="1" customFormat="1" ht="15" customHeight="1">
      <c r="A46" s="60">
        <f t="shared" si="2"/>
        <v>36</v>
      </c>
      <c r="B46" s="56" t="s">
        <v>216</v>
      </c>
      <c r="C46" s="56" t="s">
        <v>219</v>
      </c>
      <c r="D46" s="56" t="str">
        <f>VLOOKUP(C46,[1]Sheet1!$B$4:$D$55,3,FALSE)</f>
        <v>29.12.2025</v>
      </c>
      <c r="E46" s="75">
        <f>VLOOKUP(C46,[1]Sheet1!$B$4:$C$55,2,FALSE)</f>
        <v>2691540597</v>
      </c>
      <c r="F46" s="57" t="s">
        <v>220</v>
      </c>
      <c r="G46" s="76" t="s">
        <v>9</v>
      </c>
      <c r="H46" s="57" t="s">
        <v>221</v>
      </c>
      <c r="I46" s="56" t="s">
        <v>94</v>
      </c>
      <c r="J46" s="56">
        <f>VLOOKUP(H46,[2]Sheet1!$A$2:$B$272,2,FALSE)</f>
        <v>370</v>
      </c>
      <c r="K46" s="56">
        <v>90</v>
      </c>
      <c r="L46" s="56">
        <v>2327</v>
      </c>
      <c r="M46" s="58">
        <v>3.75</v>
      </c>
      <c r="N46" s="58">
        <f t="shared" si="3"/>
        <v>8726.25</v>
      </c>
      <c r="O46" s="58">
        <v>700</v>
      </c>
      <c r="P46" s="58">
        <f t="shared" si="4"/>
        <v>9426.25</v>
      </c>
      <c r="Q46" s="99" t="s">
        <v>112</v>
      </c>
    </row>
    <row r="47" spans="1:17" s="1" customFormat="1" ht="15" customHeight="1">
      <c r="A47" s="60">
        <f t="shared" si="2"/>
        <v>37</v>
      </c>
      <c r="B47" s="56" t="s">
        <v>224</v>
      </c>
      <c r="C47" s="56" t="s">
        <v>228</v>
      </c>
      <c r="D47" s="56" t="str">
        <f>VLOOKUP(C47,[1]Sheet1!$B$4:$D$55,3,FALSE)</f>
        <v>29.12.2025</v>
      </c>
      <c r="E47" s="75">
        <f>VLOOKUP(C47,[1]Sheet1!$B$4:$C$55,2,FALSE)</f>
        <v>2691540598</v>
      </c>
      <c r="F47" s="57" t="s">
        <v>229</v>
      </c>
      <c r="G47" s="76" t="s">
        <v>9</v>
      </c>
      <c r="H47" s="57" t="s">
        <v>230</v>
      </c>
      <c r="I47" s="56" t="s">
        <v>17</v>
      </c>
      <c r="J47" s="56">
        <f>VLOOKUP(H47,[2]Sheet1!$A$2:$B$272,2,FALSE)</f>
        <v>80</v>
      </c>
      <c r="K47" s="56">
        <v>111</v>
      </c>
      <c r="L47" s="56">
        <v>2086</v>
      </c>
      <c r="M47" s="58">
        <v>2.25</v>
      </c>
      <c r="N47" s="58">
        <f t="shared" si="3"/>
        <v>4693.5</v>
      </c>
      <c r="O47" s="58">
        <f>VLOOKUP(H47,[4]Invoice!$H$12:$O$72,8,FALSE)</f>
        <v>700</v>
      </c>
      <c r="P47" s="58">
        <f t="shared" si="4"/>
        <v>5393.5</v>
      </c>
      <c r="Q47" s="99" t="s">
        <v>112</v>
      </c>
    </row>
    <row r="48" spans="1:17" s="1" customFormat="1" ht="15" customHeight="1">
      <c r="A48" s="60">
        <f t="shared" si="2"/>
        <v>38</v>
      </c>
      <c r="B48" s="56" t="s">
        <v>224</v>
      </c>
      <c r="C48" s="56" t="s">
        <v>234</v>
      </c>
      <c r="D48" s="56" t="str">
        <f>VLOOKUP(C48,[1]Sheet1!$B$4:$D$55,3,FALSE)</f>
        <v>30.12.2025</v>
      </c>
      <c r="E48" s="75">
        <f>VLOOKUP(C48,[1]Sheet1!$B$4:$C$55,2,FALSE)</f>
        <v>2691540599</v>
      </c>
      <c r="F48" s="57" t="s">
        <v>235</v>
      </c>
      <c r="G48" s="76" t="s">
        <v>9</v>
      </c>
      <c r="H48" s="57" t="s">
        <v>236</v>
      </c>
      <c r="I48" s="56" t="s">
        <v>91</v>
      </c>
      <c r="J48" s="56">
        <f>VLOOKUP(H48,[2]Sheet1!$A$2:$B$272,2,FALSE)</f>
        <v>235</v>
      </c>
      <c r="K48" s="56">
        <v>21</v>
      </c>
      <c r="L48" s="56">
        <v>416</v>
      </c>
      <c r="M48" s="58">
        <v>3</v>
      </c>
      <c r="N48" s="58">
        <f t="shared" si="3"/>
        <v>1248</v>
      </c>
      <c r="O48" s="58">
        <v>600</v>
      </c>
      <c r="P48" s="58">
        <f t="shared" si="4"/>
        <v>1848</v>
      </c>
      <c r="Q48" s="61"/>
    </row>
    <row r="49" spans="1:17" s="1" customFormat="1" ht="15" customHeight="1">
      <c r="A49" s="60">
        <f t="shared" si="2"/>
        <v>39</v>
      </c>
      <c r="B49" s="56" t="s">
        <v>224</v>
      </c>
      <c r="C49" s="56" t="s">
        <v>225</v>
      </c>
      <c r="D49" s="56" t="str">
        <f>VLOOKUP(C49,[1]Sheet1!$B$4:$D$55,3,FALSE)</f>
        <v>31.12.2025</v>
      </c>
      <c r="E49" s="75">
        <f>VLOOKUP(C49,[1]Sheet1!$B$4:$C$55,2,FALSE)</f>
        <v>2691540600</v>
      </c>
      <c r="F49" s="57" t="s">
        <v>226</v>
      </c>
      <c r="G49" s="76" t="s">
        <v>9</v>
      </c>
      <c r="H49" s="57" t="s">
        <v>227</v>
      </c>
      <c r="I49" s="56" t="s">
        <v>88</v>
      </c>
      <c r="J49" s="56">
        <f>VLOOKUP(H49,[2]Sheet1!$A$2:$B$272,2,FALSE)</f>
        <v>90</v>
      </c>
      <c r="K49" s="56">
        <v>11</v>
      </c>
      <c r="L49" s="56">
        <v>238</v>
      </c>
      <c r="M49" s="58">
        <v>2.25</v>
      </c>
      <c r="N49" s="58">
        <f t="shared" si="3"/>
        <v>535.5</v>
      </c>
      <c r="O49" s="58">
        <v>500</v>
      </c>
      <c r="P49" s="58">
        <f t="shared" si="4"/>
        <v>1035.5</v>
      </c>
      <c r="Q49" s="61"/>
    </row>
    <row r="50" spans="1:17" s="1" customFormat="1" ht="15" customHeight="1">
      <c r="A50" s="60">
        <f t="shared" si="2"/>
        <v>40</v>
      </c>
      <c r="B50" s="52" t="s">
        <v>224</v>
      </c>
      <c r="C50" s="52" t="s">
        <v>231</v>
      </c>
      <c r="D50" s="52" t="str">
        <f>VLOOKUP(C50,[1]Sheet1!$B$4:$D$55,3,FALSE)</f>
        <v>31.12.2025</v>
      </c>
      <c r="E50" s="100">
        <f>VLOOKUP(C50,[1]Sheet1!$B$4:$C$55,2,FALSE)</f>
        <v>2691540601</v>
      </c>
      <c r="F50" s="53" t="s">
        <v>232</v>
      </c>
      <c r="G50" s="76" t="s">
        <v>9</v>
      </c>
      <c r="H50" s="62" t="s">
        <v>233</v>
      </c>
      <c r="I50" s="52" t="s">
        <v>93</v>
      </c>
      <c r="J50" s="56">
        <f>VLOOKUP(H50,[2]Sheet1!$A$2:$B$272,2,FALSE)</f>
        <v>70</v>
      </c>
      <c r="K50" s="52">
        <v>228</v>
      </c>
      <c r="L50" s="52">
        <v>3760</v>
      </c>
      <c r="M50" s="58">
        <v>2.25</v>
      </c>
      <c r="N50" s="58">
        <f t="shared" si="3"/>
        <v>8460</v>
      </c>
      <c r="O50" s="58">
        <v>500</v>
      </c>
      <c r="P50" s="58">
        <f t="shared" si="4"/>
        <v>8960</v>
      </c>
      <c r="Q50" s="54"/>
    </row>
    <row r="51" spans="1:17" s="1" customFormat="1" ht="15" customHeight="1">
      <c r="A51" s="60">
        <f t="shared" si="2"/>
        <v>41</v>
      </c>
      <c r="B51" s="52" t="s">
        <v>224</v>
      </c>
      <c r="C51" s="52" t="s">
        <v>248</v>
      </c>
      <c r="D51" s="52" t="str">
        <f>VLOOKUP(C51,[1]Sheet1!$B$4:$D$55,3,FALSE)</f>
        <v>31.12.2025</v>
      </c>
      <c r="E51" s="100">
        <f>VLOOKUP(C51,[1]Sheet1!$B$4:$C$55,2,FALSE)</f>
        <v>2691540602</v>
      </c>
      <c r="F51" s="62" t="s">
        <v>117</v>
      </c>
      <c r="G51" s="76" t="s">
        <v>9</v>
      </c>
      <c r="H51" s="62" t="s">
        <v>118</v>
      </c>
      <c r="I51" s="52" t="s">
        <v>92</v>
      </c>
      <c r="J51" s="56">
        <f>VLOOKUP(H51,[2]Sheet1!$A$2:$B$272,2,FALSE)</f>
        <v>250</v>
      </c>
      <c r="K51" s="52">
        <v>50</v>
      </c>
      <c r="L51" s="52">
        <v>1308</v>
      </c>
      <c r="M51" s="58">
        <v>3</v>
      </c>
      <c r="N51" s="58">
        <f t="shared" si="3"/>
        <v>3924</v>
      </c>
      <c r="O51" s="58">
        <v>1000</v>
      </c>
      <c r="P51" s="58">
        <f t="shared" si="4"/>
        <v>4924</v>
      </c>
      <c r="Q51" s="54"/>
    </row>
    <row r="52" spans="1:17" s="104" customFormat="1" ht="15" customHeight="1">
      <c r="A52" s="102">
        <f t="shared" si="2"/>
        <v>42</v>
      </c>
      <c r="B52" s="52" t="s">
        <v>224</v>
      </c>
      <c r="C52" s="52" t="s">
        <v>237</v>
      </c>
      <c r="D52" s="52" t="str">
        <f>VLOOKUP(C52,[1]Sheet1!$B$4:$D$55,3,FALSE)</f>
        <v>31.12.2025</v>
      </c>
      <c r="E52" s="100">
        <f>VLOOKUP(C52,[1]Sheet1!$B$4:$C$55,2,FALSE)</f>
        <v>2691540604</v>
      </c>
      <c r="F52" s="62" t="s">
        <v>238</v>
      </c>
      <c r="G52" s="73" t="s">
        <v>9</v>
      </c>
      <c r="H52" s="62" t="s">
        <v>239</v>
      </c>
      <c r="I52" s="52" t="s">
        <v>91</v>
      </c>
      <c r="J52" s="52">
        <f>VLOOKUP(H52,[2]Sheet1!$A$2:$B$272,2,FALSE)</f>
        <v>260</v>
      </c>
      <c r="K52" s="52">
        <v>50</v>
      </c>
      <c r="L52" s="52">
        <v>1165</v>
      </c>
      <c r="M52" s="103">
        <v>3.75</v>
      </c>
      <c r="N52" s="103">
        <f t="shared" si="3"/>
        <v>4368.75</v>
      </c>
      <c r="O52" s="103">
        <v>500</v>
      </c>
      <c r="P52" s="103">
        <f t="shared" si="4"/>
        <v>4868.75</v>
      </c>
      <c r="Q52" s="54"/>
    </row>
    <row r="53" spans="1:17" s="1" customFormat="1" ht="15" customHeight="1">
      <c r="A53" s="60">
        <f t="shared" si="2"/>
        <v>43</v>
      </c>
      <c r="B53" s="56" t="s">
        <v>224</v>
      </c>
      <c r="C53" s="56" t="s">
        <v>256</v>
      </c>
      <c r="D53" s="56" t="str">
        <f>VLOOKUP(C53,[1]Sheet1!$B$4:$D$55,3,FALSE)</f>
        <v>31.12.2025</v>
      </c>
      <c r="E53" s="75">
        <f>VLOOKUP(C53,[1]Sheet1!$B$4:$C$55,2,FALSE)</f>
        <v>2691540605</v>
      </c>
      <c r="F53" s="57" t="s">
        <v>109</v>
      </c>
      <c r="G53" s="76" t="s">
        <v>9</v>
      </c>
      <c r="H53" s="57" t="s">
        <v>110</v>
      </c>
      <c r="I53" s="56" t="s">
        <v>7</v>
      </c>
      <c r="J53" s="56">
        <f>VLOOKUP(H53,[2]Sheet1!$A$2:$B$272,2,FALSE)</f>
        <v>150</v>
      </c>
      <c r="K53" s="56">
        <v>23</v>
      </c>
      <c r="L53" s="56">
        <v>291</v>
      </c>
      <c r="M53" s="58">
        <v>3</v>
      </c>
      <c r="N53" s="58">
        <f t="shared" si="3"/>
        <v>873</v>
      </c>
      <c r="O53" s="58">
        <v>500</v>
      </c>
      <c r="P53" s="58">
        <f t="shared" si="4"/>
        <v>1373</v>
      </c>
      <c r="Q53" s="61"/>
    </row>
    <row r="54" spans="1:17" s="1" customFormat="1" ht="15" customHeight="1">
      <c r="A54" s="60">
        <f t="shared" si="2"/>
        <v>44</v>
      </c>
      <c r="B54" s="56" t="s">
        <v>224</v>
      </c>
      <c r="C54" s="56" t="s">
        <v>260</v>
      </c>
      <c r="D54" s="56" t="str">
        <f>VLOOKUP(C54,[1]Sheet1!$B$4:$D$55,3,FALSE)</f>
        <v>31.12.2025</v>
      </c>
      <c r="E54" s="75">
        <f>VLOOKUP(C54,[1]Sheet1!$B$4:$C$55,2,FALSE)</f>
        <v>2691540606</v>
      </c>
      <c r="F54" s="59" t="s">
        <v>261</v>
      </c>
      <c r="G54" s="76" t="s">
        <v>9</v>
      </c>
      <c r="H54" s="57" t="s">
        <v>262</v>
      </c>
      <c r="I54" s="56" t="s">
        <v>87</v>
      </c>
      <c r="J54" s="56">
        <f>VLOOKUP(H54,[2]Sheet1!$A$2:$B$272,2,FALSE)</f>
        <v>485</v>
      </c>
      <c r="K54" s="56">
        <v>12</v>
      </c>
      <c r="L54" s="56">
        <v>82</v>
      </c>
      <c r="M54" s="58">
        <v>4.25</v>
      </c>
      <c r="N54" s="58">
        <f t="shared" si="3"/>
        <v>348.5</v>
      </c>
      <c r="O54" s="58">
        <v>700</v>
      </c>
      <c r="P54" s="58">
        <f t="shared" si="4"/>
        <v>1048.5</v>
      </c>
      <c r="Q54" s="61"/>
    </row>
    <row r="55" spans="1:17" s="1" customFormat="1" ht="15" customHeight="1">
      <c r="A55" s="60">
        <f t="shared" si="2"/>
        <v>45</v>
      </c>
      <c r="B55" s="52" t="s">
        <v>224</v>
      </c>
      <c r="C55" s="52" t="s">
        <v>263</v>
      </c>
      <c r="D55" s="52" t="str">
        <f>VLOOKUP(C55,[1]Sheet1!$B$4:$D$55,3,FALSE)</f>
        <v>31.12.2025</v>
      </c>
      <c r="E55" s="100">
        <f>VLOOKUP(C55,[1]Sheet1!$B$4:$C$55,2,FALSE)</f>
        <v>2691540607</v>
      </c>
      <c r="F55" s="62" t="s">
        <v>264</v>
      </c>
      <c r="G55" s="76" t="s">
        <v>9</v>
      </c>
      <c r="H55" s="62" t="s">
        <v>265</v>
      </c>
      <c r="I55" s="52" t="s">
        <v>87</v>
      </c>
      <c r="J55" s="56">
        <f>VLOOKUP(H55,[2]Sheet1!$A$2:$B$272,2,FALSE)</f>
        <v>480</v>
      </c>
      <c r="K55" s="52">
        <v>36</v>
      </c>
      <c r="L55" s="52">
        <v>902</v>
      </c>
      <c r="M55" s="58">
        <v>4.25</v>
      </c>
      <c r="N55" s="58">
        <f t="shared" si="3"/>
        <v>3833.5</v>
      </c>
      <c r="O55" s="58">
        <v>700</v>
      </c>
      <c r="P55" s="58">
        <f t="shared" si="4"/>
        <v>4533.5</v>
      </c>
      <c r="Q55" s="54"/>
    </row>
    <row r="56" spans="1:17" s="1" customFormat="1" ht="15" customHeight="1">
      <c r="A56" s="60">
        <f t="shared" si="2"/>
        <v>46</v>
      </c>
      <c r="B56" s="56" t="s">
        <v>224</v>
      </c>
      <c r="C56" s="56" t="s">
        <v>247</v>
      </c>
      <c r="D56" s="56" t="str">
        <f>VLOOKUP(C56,[1]Sheet1!$B$4:$D$55,3,FALSE)</f>
        <v>31.12.2025</v>
      </c>
      <c r="E56" s="75">
        <f>VLOOKUP(C56,[1]Sheet1!$B$4:$C$55,2,FALSE)</f>
        <v>2691540608</v>
      </c>
      <c r="F56" s="57" t="s">
        <v>122</v>
      </c>
      <c r="G56" s="76" t="s">
        <v>9</v>
      </c>
      <c r="H56" s="57" t="s">
        <v>90</v>
      </c>
      <c r="I56" s="56" t="s">
        <v>90</v>
      </c>
      <c r="J56" s="56">
        <f>VLOOKUP(H56,[2]Sheet1!$A$2:$B$272,2,FALSE)</f>
        <v>400</v>
      </c>
      <c r="K56" s="56">
        <v>30</v>
      </c>
      <c r="L56" s="56">
        <v>872</v>
      </c>
      <c r="M56" s="58">
        <v>3.75</v>
      </c>
      <c r="N56" s="58">
        <f t="shared" si="3"/>
        <v>3270</v>
      </c>
      <c r="O56" s="58">
        <v>1000</v>
      </c>
      <c r="P56" s="58">
        <f t="shared" si="4"/>
        <v>4270</v>
      </c>
      <c r="Q56" s="61"/>
    </row>
    <row r="57" spans="1:17" s="1" customFormat="1" ht="15" customHeight="1">
      <c r="A57" s="60">
        <f t="shared" si="2"/>
        <v>47</v>
      </c>
      <c r="B57" s="56" t="s">
        <v>224</v>
      </c>
      <c r="C57" s="56" t="s">
        <v>252</v>
      </c>
      <c r="D57" s="56" t="str">
        <f>VLOOKUP(C57,[1]Sheet1!$B$4:$D$55,3,FALSE)</f>
        <v>31.12.2025</v>
      </c>
      <c r="E57" s="75">
        <f>VLOOKUP(C57,[1]Sheet1!$B$4:$C$55,2,FALSE)</f>
        <v>2691540609</v>
      </c>
      <c r="F57" s="57" t="s">
        <v>253</v>
      </c>
      <c r="G57" s="76" t="s">
        <v>9</v>
      </c>
      <c r="H57" s="57" t="s">
        <v>254</v>
      </c>
      <c r="I57" s="56" t="s">
        <v>88</v>
      </c>
      <c r="J57" s="56">
        <f>VLOOKUP(H57,[2]Sheet1!$A$2:$B$272,2,FALSE)</f>
        <v>35</v>
      </c>
      <c r="K57" s="56">
        <v>42</v>
      </c>
      <c r="L57" s="56">
        <v>901</v>
      </c>
      <c r="M57" s="58">
        <v>1.5</v>
      </c>
      <c r="N57" s="58">
        <f t="shared" si="3"/>
        <v>1351.5</v>
      </c>
      <c r="O57" s="58">
        <v>0</v>
      </c>
      <c r="P57" s="58">
        <f t="shared" si="4"/>
        <v>1351.5</v>
      </c>
      <c r="Q57" s="61"/>
    </row>
    <row r="58" spans="1:17" s="1" customFormat="1" ht="15" customHeight="1">
      <c r="A58" s="60">
        <f t="shared" si="2"/>
        <v>48</v>
      </c>
      <c r="B58" s="56" t="s">
        <v>224</v>
      </c>
      <c r="C58" s="56" t="s">
        <v>249</v>
      </c>
      <c r="D58" s="56" t="str">
        <f>VLOOKUP(C58,[1]Sheet1!$B$4:$D$55,3,FALSE)</f>
        <v>31.12.2025</v>
      </c>
      <c r="E58" s="75">
        <f>VLOOKUP(C58,[1]Sheet1!$B$4:$C$55,2,FALSE)</f>
        <v>2691540610</v>
      </c>
      <c r="F58" s="57" t="s">
        <v>250</v>
      </c>
      <c r="G58" s="76" t="s">
        <v>9</v>
      </c>
      <c r="H58" s="57" t="s">
        <v>251</v>
      </c>
      <c r="I58" s="56" t="s">
        <v>20</v>
      </c>
      <c r="J58" s="56">
        <f>VLOOKUP(H58,[2]Sheet1!$A$2:$B$272,2,FALSE)</f>
        <v>220</v>
      </c>
      <c r="K58" s="56">
        <v>41</v>
      </c>
      <c r="L58" s="56">
        <v>890</v>
      </c>
      <c r="M58" s="58">
        <v>3</v>
      </c>
      <c r="N58" s="58">
        <f t="shared" si="3"/>
        <v>2670</v>
      </c>
      <c r="O58" s="58">
        <v>600</v>
      </c>
      <c r="P58" s="58">
        <f t="shared" si="4"/>
        <v>3270</v>
      </c>
      <c r="Q58" s="61"/>
    </row>
    <row r="59" spans="1:17" s="1" customFormat="1" ht="15" customHeight="1">
      <c r="A59" s="60">
        <f t="shared" si="2"/>
        <v>49</v>
      </c>
      <c r="B59" s="56" t="s">
        <v>224</v>
      </c>
      <c r="C59" s="56" t="s">
        <v>255</v>
      </c>
      <c r="D59" s="56" t="str">
        <f>VLOOKUP(C59,[1]Sheet1!$B$4:$D$55,3,FALSE)</f>
        <v>31.12.2025</v>
      </c>
      <c r="E59" s="75">
        <f>VLOOKUP(C59,[1]Sheet1!$B$4:$C$55,2,FALSE)</f>
        <v>2691540611</v>
      </c>
      <c r="F59" s="57" t="s">
        <v>123</v>
      </c>
      <c r="G59" s="76" t="s">
        <v>9</v>
      </c>
      <c r="H59" s="57" t="s">
        <v>124</v>
      </c>
      <c r="I59" s="56" t="s">
        <v>16</v>
      </c>
      <c r="J59" s="56">
        <f>VLOOKUP(H59,[2]Sheet1!$A$2:$B$272,2,FALSE)</f>
        <v>35</v>
      </c>
      <c r="K59" s="56">
        <v>12</v>
      </c>
      <c r="L59" s="56">
        <v>270</v>
      </c>
      <c r="M59" s="58">
        <v>2.25</v>
      </c>
      <c r="N59" s="58">
        <f t="shared" si="3"/>
        <v>607.5</v>
      </c>
      <c r="O59" s="58">
        <v>0</v>
      </c>
      <c r="P59" s="58">
        <f t="shared" si="4"/>
        <v>607.5</v>
      </c>
      <c r="Q59" s="61"/>
    </row>
    <row r="60" spans="1:17" s="1" customFormat="1" ht="15" customHeight="1">
      <c r="A60" s="60">
        <f t="shared" si="2"/>
        <v>50</v>
      </c>
      <c r="B60" s="56" t="s">
        <v>224</v>
      </c>
      <c r="C60" s="56" t="s">
        <v>244</v>
      </c>
      <c r="D60" s="56" t="str">
        <f>VLOOKUP(C60,[1]Sheet1!$B$4:$D$55,3,FALSE)</f>
        <v>31.12.2025</v>
      </c>
      <c r="E60" s="75">
        <f>VLOOKUP(C60,[1]Sheet1!$B$4:$C$55,2,FALSE)</f>
        <v>2691540612</v>
      </c>
      <c r="F60" s="57" t="s">
        <v>245</v>
      </c>
      <c r="G60" s="76" t="s">
        <v>9</v>
      </c>
      <c r="H60" s="57" t="s">
        <v>246</v>
      </c>
      <c r="I60" s="56" t="s">
        <v>94</v>
      </c>
      <c r="J60" s="56">
        <f>VLOOKUP(H60,[2]Sheet1!$A$2:$B$272,2,FALSE)</f>
        <v>380</v>
      </c>
      <c r="K60" s="56">
        <v>30</v>
      </c>
      <c r="L60" s="56">
        <v>725</v>
      </c>
      <c r="M60" s="58">
        <v>3.75</v>
      </c>
      <c r="N60" s="58">
        <f t="shared" si="3"/>
        <v>2718.75</v>
      </c>
      <c r="O60" s="58">
        <v>700</v>
      </c>
      <c r="P60" s="58">
        <f t="shared" si="4"/>
        <v>3418.75</v>
      </c>
      <c r="Q60" s="61"/>
    </row>
    <row r="61" spans="1:17" s="1" customFormat="1" ht="15" customHeight="1">
      <c r="A61" s="60">
        <f t="shared" si="2"/>
        <v>51</v>
      </c>
      <c r="B61" s="56" t="s">
        <v>224</v>
      </c>
      <c r="C61" s="56" t="s">
        <v>240</v>
      </c>
      <c r="D61" s="56" t="str">
        <f>VLOOKUP(C61,[1]Sheet1!$B$4:$D$55,3,FALSE)</f>
        <v>31.12.2025</v>
      </c>
      <c r="E61" s="75">
        <f>VLOOKUP(C61,[1]Sheet1!$B$4:$C$55,2,FALSE)</f>
        <v>2691540613</v>
      </c>
      <c r="F61" s="57" t="s">
        <v>241</v>
      </c>
      <c r="G61" s="76" t="s">
        <v>9</v>
      </c>
      <c r="H61" s="59" t="s">
        <v>242</v>
      </c>
      <c r="I61" s="56" t="s">
        <v>243</v>
      </c>
      <c r="J61" s="56">
        <f>VLOOKUP(H61,[2]Sheet1!$A$2:$B$272,2,FALSE)</f>
        <v>390</v>
      </c>
      <c r="K61" s="56">
        <v>20</v>
      </c>
      <c r="L61" s="56">
        <v>470</v>
      </c>
      <c r="M61" s="58">
        <v>3.75</v>
      </c>
      <c r="N61" s="58">
        <f t="shared" si="3"/>
        <v>1762.5</v>
      </c>
      <c r="O61" s="58">
        <v>700</v>
      </c>
      <c r="P61" s="58">
        <f t="shared" si="4"/>
        <v>2462.5</v>
      </c>
      <c r="Q61" s="61"/>
    </row>
    <row r="62" spans="1:17" s="1" customFormat="1" ht="15" customHeight="1">
      <c r="A62" s="60">
        <f t="shared" si="2"/>
        <v>52</v>
      </c>
      <c r="B62" s="56" t="s">
        <v>224</v>
      </c>
      <c r="C62" s="56" t="s">
        <v>257</v>
      </c>
      <c r="D62" s="56" t="str">
        <f>VLOOKUP(C62,[1]Sheet1!$B$4:$D$55,3,FALSE)</f>
        <v>31.12.2025</v>
      </c>
      <c r="E62" s="75">
        <f>VLOOKUP(C62,[1]Sheet1!$B$4:$C$55,2,FALSE)</f>
        <v>2691540614</v>
      </c>
      <c r="F62" s="57" t="s">
        <v>258</v>
      </c>
      <c r="G62" s="76" t="s">
        <v>9</v>
      </c>
      <c r="H62" s="57" t="s">
        <v>259</v>
      </c>
      <c r="I62" s="56" t="s">
        <v>92</v>
      </c>
      <c r="J62" s="56">
        <f>VLOOKUP(H62,[2]Sheet1!$A$2:$B$272,2,FALSE)</f>
        <v>265</v>
      </c>
      <c r="K62" s="56">
        <v>25</v>
      </c>
      <c r="L62" s="56">
        <v>582</v>
      </c>
      <c r="M62" s="58">
        <v>3.75</v>
      </c>
      <c r="N62" s="58">
        <f t="shared" si="3"/>
        <v>2182.5</v>
      </c>
      <c r="O62" s="58">
        <v>700</v>
      </c>
      <c r="P62" s="58">
        <f t="shared" si="4"/>
        <v>2882.5</v>
      </c>
      <c r="Q62" s="61"/>
    </row>
    <row r="63" spans="1:17" s="1" customFormat="1" ht="15" customHeight="1">
      <c r="A63" s="125" t="s">
        <v>266</v>
      </c>
      <c r="B63" s="126"/>
      <c r="C63" s="126"/>
      <c r="D63" s="126"/>
      <c r="E63" s="126"/>
      <c r="F63" s="126"/>
      <c r="G63" s="126"/>
      <c r="H63" s="126"/>
      <c r="I63" s="126"/>
      <c r="J63" s="126"/>
      <c r="K63" s="74">
        <f>SUM(K11:K62)</f>
        <v>2922</v>
      </c>
      <c r="L63" s="74">
        <f t="shared" ref="L63:O63" si="5">SUM(L11:L62)</f>
        <v>55584</v>
      </c>
      <c r="M63" s="74"/>
      <c r="N63" s="74">
        <f t="shared" si="5"/>
        <v>171085.25</v>
      </c>
      <c r="O63" s="74">
        <f t="shared" si="5"/>
        <v>33300</v>
      </c>
      <c r="P63" s="88">
        <v>204385</v>
      </c>
      <c r="Q63" s="90"/>
    </row>
    <row r="64" spans="1:17" s="1" customFormat="1" ht="15" customHeight="1">
      <c r="A64" s="125" t="s">
        <v>267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89"/>
    </row>
    <row r="65" spans="1:18" s="1" customFormat="1" ht="38.25" customHeight="1" thickBot="1">
      <c r="A65" s="114" t="s">
        <v>11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6"/>
    </row>
    <row r="66" spans="1:18" ht="42.75" customHeight="1" thickBot="1">
      <c r="A66" s="111" t="s">
        <v>269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3"/>
    </row>
    <row r="67" spans="1:18" ht="18" customHeight="1"/>
    <row r="68" spans="1:18" ht="18" customHeight="1">
      <c r="N68" s="35"/>
    </row>
    <row r="69" spans="1:18" ht="18" customHeight="1">
      <c r="O69" s="35"/>
    </row>
    <row r="70" spans="1:18" ht="15.95" customHeight="1">
      <c r="R70" s="36"/>
    </row>
    <row r="71" spans="1:18" ht="15.95" customHeight="1"/>
    <row r="72" spans="1:18" ht="15.95" customHeight="1"/>
    <row r="73" spans="1:18" ht="15.95" customHeight="1"/>
    <row r="74" spans="1:18">
      <c r="Q74" s="37"/>
    </row>
  </sheetData>
  <sortState ref="B12:Q63">
    <sortCondition ref="E12:E63"/>
    <sortCondition ref="C12:C63"/>
  </sortState>
  <mergeCells count="12">
    <mergeCell ref="A2:Q2"/>
    <mergeCell ref="A3:G3"/>
    <mergeCell ref="A9:G9"/>
    <mergeCell ref="A65:Q65"/>
    <mergeCell ref="A66:Q66"/>
    <mergeCell ref="L3:O3"/>
    <mergeCell ref="L9:Q9"/>
    <mergeCell ref="B5:F5"/>
    <mergeCell ref="B6:F6"/>
    <mergeCell ref="B7:G7"/>
    <mergeCell ref="A63:J63"/>
    <mergeCell ref="A64:P64"/>
  </mergeCells>
  <conditionalFormatting sqref="C62 C11:C51">
    <cfRule type="duplicateValues" dxfId="11" priority="3"/>
  </conditionalFormatting>
  <conditionalFormatting sqref="C62">
    <cfRule type="duplicateValues" dxfId="10" priority="2"/>
  </conditionalFormatting>
  <conditionalFormatting sqref="C52:C61">
    <cfRule type="duplicateValues" dxfId="9" priority="4"/>
  </conditionalFormatting>
  <conditionalFormatting sqref="C11:C62">
    <cfRule type="duplicateValues" dxfId="8" priority="1"/>
  </conditionalFormatting>
  <pageMargins left="0.27559055118110237" right="0.19685039370078741" top="0.38" bottom="0.53" header="0.19685039370078741" footer="0.25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3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4" t="s">
        <v>34</v>
      </c>
    </row>
    <row r="4" spans="1:16" ht="15" customHeight="1">
      <c r="A4" s="23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4" t="s">
        <v>34</v>
      </c>
    </row>
    <row r="5" spans="1:16" ht="15" customHeight="1">
      <c r="A5" s="23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4" t="s">
        <v>34</v>
      </c>
    </row>
    <row r="6" spans="1:16" ht="15" customHeight="1">
      <c r="A6" s="23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4" t="s">
        <v>34</v>
      </c>
    </row>
    <row r="7" spans="1:16" ht="15" customHeight="1">
      <c r="A7" s="23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4" t="s">
        <v>34</v>
      </c>
    </row>
    <row r="8" spans="1:16" ht="15" customHeight="1">
      <c r="A8" s="23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4" t="s">
        <v>34</v>
      </c>
    </row>
    <row r="9" spans="1:16" ht="15" customHeight="1">
      <c r="A9" s="23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5" t="s">
        <v>34</v>
      </c>
    </row>
    <row r="10" spans="1:16" ht="15" customHeight="1">
      <c r="A10" s="23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4" t="s">
        <v>34</v>
      </c>
    </row>
    <row r="11" spans="1:16" ht="15" customHeight="1">
      <c r="A11" s="23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4" t="s">
        <v>34</v>
      </c>
    </row>
    <row r="12" spans="1:16" ht="15" customHeight="1">
      <c r="A12" s="23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4" t="s">
        <v>34</v>
      </c>
    </row>
    <row r="13" spans="1:16" ht="15" customHeight="1">
      <c r="A13" s="23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4" t="s">
        <v>34</v>
      </c>
    </row>
    <row r="14" spans="1:16" ht="15" customHeight="1">
      <c r="A14" s="23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4" t="s">
        <v>34</v>
      </c>
    </row>
    <row r="15" spans="1:16" ht="15" customHeight="1">
      <c r="A15" s="23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4" t="s">
        <v>34</v>
      </c>
    </row>
    <row r="16" spans="1:16" ht="15" customHeight="1">
      <c r="A16" s="23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4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97</v>
      </c>
    </row>
    <row r="7" spans="7:7">
      <c r="G7" t="s">
        <v>98</v>
      </c>
    </row>
    <row r="8" spans="7:7">
      <c r="G8" t="s">
        <v>99</v>
      </c>
    </row>
    <row r="9" spans="7:7">
      <c r="G9" t="s">
        <v>100</v>
      </c>
    </row>
    <row r="10" spans="7:7">
      <c r="G10" t="s">
        <v>101</v>
      </c>
    </row>
    <row r="11" spans="7:7">
      <c r="G11" t="s">
        <v>102</v>
      </c>
    </row>
    <row r="12" spans="7:7">
      <c r="G12" t="s">
        <v>4</v>
      </c>
    </row>
    <row r="13" spans="7:7">
      <c r="G13" t="s">
        <v>5</v>
      </c>
    </row>
    <row r="14" spans="7:7">
      <c r="G14" t="s">
        <v>103</v>
      </c>
    </row>
    <row r="15" spans="7:7">
      <c r="G15" t="s">
        <v>104</v>
      </c>
    </row>
    <row r="16" spans="7:7">
      <c r="G16" t="s">
        <v>105</v>
      </c>
    </row>
    <row r="17" spans="7:17">
      <c r="G17" t="s">
        <v>106</v>
      </c>
    </row>
    <row r="18" spans="7:17">
      <c r="G18">
        <v>2691540130</v>
      </c>
    </row>
    <row r="19" spans="7:17">
      <c r="G19" t="s">
        <v>107</v>
      </c>
    </row>
    <row r="20" spans="7:17">
      <c r="G20" t="s">
        <v>95</v>
      </c>
      <c r="P20">
        <v>33</v>
      </c>
      <c r="Q20">
        <v>769</v>
      </c>
    </row>
    <row r="21" spans="7:17">
      <c r="G21" t="s">
        <v>108</v>
      </c>
      <c r="P21">
        <v>22</v>
      </c>
      <c r="Q21">
        <v>190</v>
      </c>
    </row>
    <row r="22" spans="7:17">
      <c r="G22" s="28">
        <v>56032</v>
      </c>
      <c r="P22">
        <v>12</v>
      </c>
      <c r="Q22">
        <v>247</v>
      </c>
    </row>
    <row r="23" spans="7:17">
      <c r="G23" s="28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107</v>
      </c>
    </row>
    <row r="28" spans="7:17">
      <c r="G28" t="s">
        <v>95</v>
      </c>
    </row>
    <row r="29" spans="7:17">
      <c r="G29" t="s">
        <v>108</v>
      </c>
    </row>
    <row r="30" spans="7:17">
      <c r="G30" s="28">
        <v>33516</v>
      </c>
    </row>
    <row r="31" spans="7:17">
      <c r="G31" s="28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107</v>
      </c>
    </row>
    <row r="36" spans="7:7">
      <c r="G36" t="s">
        <v>95</v>
      </c>
    </row>
    <row r="37" spans="7:7">
      <c r="G37" t="s">
        <v>108</v>
      </c>
    </row>
    <row r="38" spans="7:7">
      <c r="G38" s="28">
        <v>19988</v>
      </c>
    </row>
    <row r="39" spans="7:7">
      <c r="G39" s="28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107</v>
      </c>
    </row>
    <row r="44" spans="7:7">
      <c r="G44" t="s">
        <v>95</v>
      </c>
    </row>
    <row r="45" spans="7:7">
      <c r="G45" t="s">
        <v>108</v>
      </c>
    </row>
    <row r="46" spans="7:7">
      <c r="G46" s="28">
        <v>19641</v>
      </c>
    </row>
    <row r="47" spans="7:7">
      <c r="G47" s="28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107</v>
      </c>
    </row>
    <row r="52" spans="7:7">
      <c r="G52" t="s">
        <v>95</v>
      </c>
    </row>
    <row r="53" spans="7:7">
      <c r="G53" t="s">
        <v>108</v>
      </c>
    </row>
    <row r="54" spans="7:7">
      <c r="G54" s="28">
        <v>31558</v>
      </c>
    </row>
    <row r="55" spans="7:7">
      <c r="G55" s="28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107</v>
      </c>
    </row>
    <row r="60" spans="7:7">
      <c r="G60" t="s">
        <v>95</v>
      </c>
    </row>
    <row r="61" spans="7:7">
      <c r="G61" t="s">
        <v>108</v>
      </c>
    </row>
    <row r="62" spans="7:7">
      <c r="G62" s="28">
        <v>21771</v>
      </c>
    </row>
    <row r="63" spans="7:7">
      <c r="G63" s="28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8">
        <v>3500</v>
      </c>
    </row>
    <row r="70" spans="7:7">
      <c r="G70" s="28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2026-01-20T10:02:22Z</cp:lastPrinted>
  <dcterms:created xsi:type="dcterms:W3CDTF">2024-01-18T12:49:24Z</dcterms:created>
  <dcterms:modified xsi:type="dcterms:W3CDTF">2026-01-20T10:22:30Z</dcterms:modified>
</cp:coreProperties>
</file>