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Invoice!$A$4:$S$109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O107" i="1"/>
  <c r="L107"/>
  <c r="K107"/>
  <c r="M104"/>
  <c r="N104" s="1"/>
  <c r="P104" s="1"/>
  <c r="D104"/>
  <c r="N99"/>
  <c r="P99" s="1"/>
  <c r="M99"/>
  <c r="D99"/>
  <c r="M90"/>
  <c r="N90" s="1"/>
  <c r="P90" s="1"/>
  <c r="D90"/>
  <c r="M87"/>
  <c r="N87" s="1"/>
  <c r="P87" s="1"/>
  <c r="D87"/>
  <c r="M91"/>
  <c r="N91" s="1"/>
  <c r="P91" s="1"/>
  <c r="D91"/>
  <c r="M105"/>
  <c r="N105" s="1"/>
  <c r="P105" s="1"/>
  <c r="D105"/>
  <c r="M102"/>
  <c r="N102" s="1"/>
  <c r="P102" s="1"/>
  <c r="D102"/>
  <c r="M95"/>
  <c r="N95" s="1"/>
  <c r="P95" s="1"/>
  <c r="D95"/>
  <c r="M101"/>
  <c r="N101" s="1"/>
  <c r="P101" s="1"/>
  <c r="D101"/>
  <c r="M100"/>
  <c r="N100" s="1"/>
  <c r="P100" s="1"/>
  <c r="D100"/>
  <c r="M103"/>
  <c r="N103" s="1"/>
  <c r="P103" s="1"/>
  <c r="D103"/>
  <c r="M89"/>
  <c r="N89" s="1"/>
  <c r="P89" s="1"/>
  <c r="D89"/>
  <c r="M83"/>
  <c r="N83" s="1"/>
  <c r="P83" s="1"/>
  <c r="D83"/>
  <c r="M85"/>
  <c r="N85" s="1"/>
  <c r="P85" s="1"/>
  <c r="D85"/>
  <c r="M93"/>
  <c r="N93" s="1"/>
  <c r="P93" s="1"/>
  <c r="D93"/>
  <c r="N98"/>
  <c r="P98" s="1"/>
  <c r="M98"/>
  <c r="D98"/>
  <c r="M96"/>
  <c r="N96" s="1"/>
  <c r="P96" s="1"/>
  <c r="D96"/>
  <c r="M92"/>
  <c r="N92" s="1"/>
  <c r="P92" s="1"/>
  <c r="D92"/>
  <c r="M97"/>
  <c r="N97" s="1"/>
  <c r="P97" s="1"/>
  <c r="D97"/>
  <c r="M94"/>
  <c r="N94" s="1"/>
  <c r="P94" s="1"/>
  <c r="D94"/>
  <c r="M88"/>
  <c r="N88" s="1"/>
  <c r="P88" s="1"/>
  <c r="D88"/>
  <c r="M84"/>
  <c r="N84" s="1"/>
  <c r="P84" s="1"/>
  <c r="D84"/>
  <c r="M77"/>
  <c r="N77" s="1"/>
  <c r="P77" s="1"/>
  <c r="D77"/>
  <c r="M74"/>
  <c r="N74" s="1"/>
  <c r="P74" s="1"/>
  <c r="D74"/>
  <c r="M82"/>
  <c r="N82" s="1"/>
  <c r="P82" s="1"/>
  <c r="D82"/>
  <c r="M86"/>
  <c r="N86" s="1"/>
  <c r="P86" s="1"/>
  <c r="D86"/>
  <c r="M79"/>
  <c r="N79" s="1"/>
  <c r="P79" s="1"/>
  <c r="D79"/>
  <c r="M81"/>
  <c r="N81" s="1"/>
  <c r="P81" s="1"/>
  <c r="D81"/>
  <c r="M78"/>
  <c r="N78" s="1"/>
  <c r="P78" s="1"/>
  <c r="D78"/>
  <c r="M80"/>
  <c r="N80" s="1"/>
  <c r="P80" s="1"/>
  <c r="D80"/>
  <c r="M73"/>
  <c r="N73" s="1"/>
  <c r="P73" s="1"/>
  <c r="D73"/>
  <c r="M71"/>
  <c r="N71" s="1"/>
  <c r="P71" s="1"/>
  <c r="D71"/>
  <c r="M72"/>
  <c r="N72" s="1"/>
  <c r="P72" s="1"/>
  <c r="D72"/>
  <c r="M76"/>
  <c r="N76" s="1"/>
  <c r="P76" s="1"/>
  <c r="D76"/>
  <c r="M75"/>
  <c r="N75" s="1"/>
  <c r="P75" s="1"/>
  <c r="D75"/>
  <c r="M69"/>
  <c r="N69" s="1"/>
  <c r="P69" s="1"/>
  <c r="D69"/>
  <c r="M68"/>
  <c r="N68" s="1"/>
  <c r="P68" s="1"/>
  <c r="D68"/>
  <c r="M70"/>
  <c r="N70" s="1"/>
  <c r="P70" s="1"/>
  <c r="D70"/>
  <c r="M67"/>
  <c r="N67" s="1"/>
  <c r="P67" s="1"/>
  <c r="D67"/>
  <c r="M64"/>
  <c r="N64" s="1"/>
  <c r="P64" s="1"/>
  <c r="D64"/>
  <c r="M65"/>
  <c r="N65" s="1"/>
  <c r="P65" s="1"/>
  <c r="D65"/>
  <c r="M60"/>
  <c r="N60" s="1"/>
  <c r="P60" s="1"/>
  <c r="D60"/>
  <c r="M61"/>
  <c r="N61" s="1"/>
  <c r="P61" s="1"/>
  <c r="D61"/>
  <c r="N66"/>
  <c r="P66" s="1"/>
  <c r="M66"/>
  <c r="D66"/>
  <c r="M59"/>
  <c r="N59" s="1"/>
  <c r="P59" s="1"/>
  <c r="D59"/>
  <c r="M52"/>
  <c r="N52" s="1"/>
  <c r="P52" s="1"/>
  <c r="D52"/>
  <c r="M62"/>
  <c r="N62" s="1"/>
  <c r="P62" s="1"/>
  <c r="D62"/>
  <c r="M63"/>
  <c r="N63" s="1"/>
  <c r="P63" s="1"/>
  <c r="D63"/>
  <c r="M58"/>
  <c r="N58" s="1"/>
  <c r="P58" s="1"/>
  <c r="D58"/>
  <c r="M48"/>
  <c r="N48" s="1"/>
  <c r="P48" s="1"/>
  <c r="D48"/>
  <c r="M57"/>
  <c r="N57" s="1"/>
  <c r="P57" s="1"/>
  <c r="D57"/>
  <c r="M55"/>
  <c r="N55" s="1"/>
  <c r="P55" s="1"/>
  <c r="D55"/>
  <c r="M54"/>
  <c r="N54" s="1"/>
  <c r="P54" s="1"/>
  <c r="D54"/>
  <c r="M56"/>
  <c r="N56" s="1"/>
  <c r="P56" s="1"/>
  <c r="D56"/>
  <c r="M53"/>
  <c r="N53" s="1"/>
  <c r="P53" s="1"/>
  <c r="D53"/>
  <c r="M49"/>
  <c r="N49" s="1"/>
  <c r="P49" s="1"/>
  <c r="D49"/>
  <c r="M42"/>
  <c r="N42" s="1"/>
  <c r="P42" s="1"/>
  <c r="D42"/>
  <c r="M47"/>
  <c r="N47" s="1"/>
  <c r="P47" s="1"/>
  <c r="D47"/>
  <c r="M51"/>
  <c r="N51" s="1"/>
  <c r="P51" s="1"/>
  <c r="D51"/>
  <c r="M46"/>
  <c r="N46" s="1"/>
  <c r="P46" s="1"/>
  <c r="D46"/>
  <c r="M44"/>
  <c r="N44" s="1"/>
  <c r="P44" s="1"/>
  <c r="D44"/>
  <c r="M50"/>
  <c r="N50" s="1"/>
  <c r="P50" s="1"/>
  <c r="D50"/>
  <c r="M39"/>
  <c r="N39" s="1"/>
  <c r="P39" s="1"/>
  <c r="D39"/>
  <c r="N41"/>
  <c r="P41" s="1"/>
  <c r="M41"/>
  <c r="D41"/>
  <c r="M28"/>
  <c r="N28" s="1"/>
  <c r="P28" s="1"/>
  <c r="D28"/>
  <c r="M27"/>
  <c r="N27" s="1"/>
  <c r="P27" s="1"/>
  <c r="D27"/>
  <c r="M29"/>
  <c r="N29" s="1"/>
  <c r="P29" s="1"/>
  <c r="D29"/>
  <c r="M38"/>
  <c r="N38" s="1"/>
  <c r="P38" s="1"/>
  <c r="D38"/>
  <c r="M45"/>
  <c r="N45" s="1"/>
  <c r="P45" s="1"/>
  <c r="D45"/>
  <c r="M40"/>
  <c r="N40" s="1"/>
  <c r="P40" s="1"/>
  <c r="D40"/>
  <c r="M24"/>
  <c r="N24" s="1"/>
  <c r="P24" s="1"/>
  <c r="D24"/>
  <c r="M43"/>
  <c r="N43" s="1"/>
  <c r="P43" s="1"/>
  <c r="D43"/>
  <c r="M37"/>
  <c r="N37" s="1"/>
  <c r="P37" s="1"/>
  <c r="D37"/>
  <c r="M33"/>
  <c r="N33" s="1"/>
  <c r="P33" s="1"/>
  <c r="D33"/>
  <c r="M14"/>
  <c r="N14" s="1"/>
  <c r="P14" s="1"/>
  <c r="D14"/>
  <c r="M17"/>
  <c r="N17" s="1"/>
  <c r="P17" s="1"/>
  <c r="D17"/>
  <c r="M22"/>
  <c r="N22" s="1"/>
  <c r="P22" s="1"/>
  <c r="D22"/>
  <c r="M21"/>
  <c r="N21" s="1"/>
  <c r="P21" s="1"/>
  <c r="D21"/>
  <c r="M36"/>
  <c r="N36" s="1"/>
  <c r="P36" s="1"/>
  <c r="D36"/>
  <c r="N31"/>
  <c r="P31" s="1"/>
  <c r="M31"/>
  <c r="D31"/>
  <c r="M32"/>
  <c r="N32" s="1"/>
  <c r="P32" s="1"/>
  <c r="D32"/>
  <c r="M18"/>
  <c r="N18" s="1"/>
  <c r="P18" s="1"/>
  <c r="D18"/>
  <c r="M35"/>
  <c r="N35" s="1"/>
  <c r="P35" s="1"/>
  <c r="D35"/>
  <c r="M13"/>
  <c r="N13" s="1"/>
  <c r="P13" s="1"/>
  <c r="D13"/>
  <c r="M34"/>
  <c r="N34" s="1"/>
  <c r="P34" s="1"/>
  <c r="D34"/>
  <c r="M30"/>
  <c r="N30" s="1"/>
  <c r="P30" s="1"/>
  <c r="D30"/>
  <c r="M11"/>
  <c r="N11" s="1"/>
  <c r="P11" s="1"/>
  <c r="D11"/>
  <c r="M15"/>
  <c r="N15" s="1"/>
  <c r="P15" s="1"/>
  <c r="D15"/>
  <c r="M10"/>
  <c r="N10" s="1"/>
  <c r="P10" s="1"/>
  <c r="D10"/>
  <c r="M26"/>
  <c r="N26" s="1"/>
  <c r="P26" s="1"/>
  <c r="D26"/>
  <c r="M25"/>
  <c r="N25" s="1"/>
  <c r="P25" s="1"/>
  <c r="D25"/>
  <c r="N23"/>
  <c r="P23" s="1"/>
  <c r="M19"/>
  <c r="N19" s="1"/>
  <c r="P19" s="1"/>
  <c r="D19"/>
  <c r="M16"/>
  <c r="N16" s="1"/>
  <c r="P16" s="1"/>
  <c r="D16"/>
  <c r="M12"/>
  <c r="N12" s="1"/>
  <c r="P12" s="1"/>
  <c r="D12"/>
  <c r="M20"/>
  <c r="N20" s="1"/>
  <c r="P20" s="1"/>
  <c r="D20"/>
  <c r="M8"/>
  <c r="N8" s="1"/>
  <c r="P8" s="1"/>
  <c r="D8"/>
  <c r="M9"/>
  <c r="N9" s="1"/>
  <c r="P9" s="1"/>
  <c r="D9"/>
  <c r="M6"/>
  <c r="N6" s="1"/>
  <c r="P6" s="1"/>
  <c r="D6"/>
  <c r="M5"/>
  <c r="N5" s="1"/>
  <c r="P5" s="1"/>
  <c r="D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M7"/>
  <c r="N7" s="1"/>
  <c r="P7" s="1"/>
  <c r="D7"/>
  <c r="N107" l="1"/>
  <c r="P106"/>
</calcChain>
</file>

<file path=xl/sharedStrings.xml><?xml version="1.0" encoding="utf-8"?>
<sst xmlns="http://schemas.openxmlformats.org/spreadsheetml/2006/main" count="780" uniqueCount="294">
  <si>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</si>
  <si>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</si>
  <si>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</si>
  <si>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</si>
  <si>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</si>
  <si>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</si>
  <si>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</si>
  <si>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</si>
  <si>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</si>
  <si>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</si>
  <si>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</si>
  <si>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</si>
  <si>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</si>
  <si>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</si>
  <si>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</si>
  <si>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</si>
  <si>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</si>
  <si>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</si>
  <si>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</si>
  <si>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</si>
  <si>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</si>
  <si>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</si>
  <si>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</si>
  <si>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</si>
  <si>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</si>
  <si>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</si>
  <si>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</si>
  <si>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</si>
  <si>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</si>
  <si>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</si>
  <si>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</si>
  <si>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</si>
  <si>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</si>
  <si>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</si>
  <si>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</si>
  <si>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</si>
  <si>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</si>
  <si>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</si>
  <si>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</si>
  <si>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</si>
  <si>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</si>
  <si>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</si>
  <si>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</si>
  <si>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</si>
  <si>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</si>
  <si>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</si>
  <si>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</si>
  <si>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</si>
  <si>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</si>
  <si>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</si>
  <si>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</si>
  <si>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</si>
  <si>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</si>
  <si>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</si>
  <si>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</si>
  <si>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</si>
  <si>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</si>
  <si>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</si>
  <si>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</si>
  <si>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</si>
  <si>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</si>
  <si>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</si>
  <si>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</si>
  <si>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</si>
  <si>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</si>
  <si>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</si>
  <si>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</si>
  <si>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</si>
  <si>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</si>
  <si>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</si>
  <si>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</si>
  <si>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</si>
  <si>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</si>
  <si>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</si>
  <si>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</si>
  <si>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</si>
  <si>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</si>
  <si>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</si>
  <si>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</si>
  <si>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</si>
  <si>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</si>
  <si>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</si>
  <si>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</si>
  <si>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</si>
  <si>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</si>
  <si>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</si>
  <si>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</si>
  <si>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</si>
  <si>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04/2/2025</t>
  </si>
  <si>
    <t>PL/JA/24867</t>
  </si>
  <si>
    <t>MAA NARAYANI ENTERPRISES</t>
  </si>
  <si>
    <t xml:space="preserve">KAIRASI </t>
  </si>
  <si>
    <t>GIFT-2</t>
  </si>
  <si>
    <t>05/2/2025</t>
  </si>
  <si>
    <t>PL/JA/25104</t>
  </si>
  <si>
    <t>PALEI HARDWARE STORE</t>
  </si>
  <si>
    <t>GHATAGAON</t>
  </si>
  <si>
    <t>06/2/2025</t>
  </si>
  <si>
    <t>PL/JA/25035</t>
  </si>
  <si>
    <t>ASHOK KUMAR DAS</t>
  </si>
  <si>
    <t>SIMILIPADA</t>
  </si>
  <si>
    <t>10/2/2025</t>
  </si>
  <si>
    <t>PL/JA/25342</t>
  </si>
  <si>
    <t>BIRASINGH TRADERS</t>
  </si>
  <si>
    <t>CHHATRAPUR</t>
  </si>
  <si>
    <t>PL/JA/25343</t>
  </si>
  <si>
    <t>GAJALAXMI HARDWARE STORE</t>
  </si>
  <si>
    <t>KONISI</t>
  </si>
  <si>
    <t>12/2/2025</t>
  </si>
  <si>
    <t>PL/JA/25461</t>
  </si>
  <si>
    <t>T P TRADERS</t>
  </si>
  <si>
    <t>RUPSA</t>
  </si>
  <si>
    <t>BALASORE</t>
  </si>
  <si>
    <t>GIFT-1</t>
  </si>
  <si>
    <t>PL/JA/25504</t>
  </si>
  <si>
    <t>MAHAVEER HARDWARE &amp; SANITARY</t>
  </si>
  <si>
    <t>KAKATPUR</t>
  </si>
  <si>
    <t>PURI</t>
  </si>
  <si>
    <t>PL/JA/25652</t>
  </si>
  <si>
    <t>PL/JA/25654</t>
  </si>
  <si>
    <t>PL/JA/28133</t>
  </si>
  <si>
    <t>12.02.2025</t>
  </si>
  <si>
    <t>MUND TRADERS</t>
  </si>
  <si>
    <t>ATIGAON</t>
  </si>
  <si>
    <t>KALAHANDI</t>
  </si>
  <si>
    <t>13/2/2025</t>
  </si>
  <si>
    <t>PL/JA/25505</t>
  </si>
  <si>
    <t>14/2/2025</t>
  </si>
  <si>
    <t>PL/JA/25592</t>
  </si>
  <si>
    <t xml:space="preserve">BALAJI STEEL </t>
  </si>
  <si>
    <t>BIRAMAHARAJPUR</t>
  </si>
  <si>
    <t>SONEPUR</t>
  </si>
  <si>
    <t>PL/JA/25617</t>
  </si>
  <si>
    <t>MAA MANGALA HARDWARE STORE</t>
  </si>
  <si>
    <t>BUGUDA</t>
  </si>
  <si>
    <t>PL/JA/25618</t>
  </si>
  <si>
    <t>PL/JA/25619</t>
  </si>
  <si>
    <t>15/2/2025</t>
  </si>
  <si>
    <t>PL/JA/25685</t>
  </si>
  <si>
    <t>PL/JA/25722</t>
  </si>
  <si>
    <t>DURGA TRADERS</t>
  </si>
  <si>
    <t>DHARMAGARH</t>
  </si>
  <si>
    <t>PL/JA/25723</t>
  </si>
  <si>
    <t>PL/JA/25724</t>
  </si>
  <si>
    <t>PL/JA/25726</t>
  </si>
  <si>
    <t>PL/JA/25727</t>
  </si>
  <si>
    <t>PL/JA/25728</t>
  </si>
  <si>
    <t>PL/JA/25729</t>
  </si>
  <si>
    <t>PL/JA/25730</t>
  </si>
  <si>
    <t>AMAN COLLECTION 99 STORE</t>
  </si>
  <si>
    <t>BHAWANIPATNA</t>
  </si>
  <si>
    <t>PL/JA/25732</t>
  </si>
  <si>
    <t>PL/JA/25733</t>
  </si>
  <si>
    <t>PL/JA/25734</t>
  </si>
  <si>
    <t>PL/JA/25735</t>
  </si>
  <si>
    <t>17/2/2025</t>
  </si>
  <si>
    <t>PL/JA/25861</t>
  </si>
  <si>
    <t>GIFT-4</t>
  </si>
  <si>
    <t>PL/JA/25865</t>
  </si>
  <si>
    <t>HIGHWAY ENTERPRISES</t>
  </si>
  <si>
    <t>KHURDA</t>
  </si>
  <si>
    <t>PL/JA/25881</t>
  </si>
  <si>
    <t>PL/JA/25941</t>
  </si>
  <si>
    <t>GURUKRUPA STORE</t>
  </si>
  <si>
    <t>DELANG</t>
  </si>
  <si>
    <t>PL/JA/26126</t>
  </si>
  <si>
    <t>18/2/2025</t>
  </si>
  <si>
    <t>PL/JA/25913</t>
  </si>
  <si>
    <t>SUBASINI ENTERPRISES</t>
  </si>
  <si>
    <t>REMUNA</t>
  </si>
  <si>
    <t>PL/JA/25914</t>
  </si>
  <si>
    <t>PL/JA/25915</t>
  </si>
  <si>
    <t>PL/JA/25916</t>
  </si>
  <si>
    <t>PL/JA/25927</t>
  </si>
  <si>
    <t>PL/JA/25928</t>
  </si>
  <si>
    <t>SAI SANITARY PAINTS AND TILES</t>
  </si>
  <si>
    <t>PL/JA/25938</t>
  </si>
  <si>
    <t>PL/JA/25942</t>
  </si>
  <si>
    <t>PL/JA/26091</t>
  </si>
  <si>
    <t>PL/JA/26092</t>
  </si>
  <si>
    <t>MAA MANIKESWARI TRADERS</t>
  </si>
  <si>
    <t>PL/JA/26094</t>
  </si>
  <si>
    <t>PL/JA/26138</t>
  </si>
  <si>
    <t>AJIT JENA</t>
  </si>
  <si>
    <t>BANKI</t>
  </si>
  <si>
    <t>19/2/2025</t>
  </si>
  <si>
    <t>PL/JA/25992</t>
  </si>
  <si>
    <t>PL/JA/26011</t>
  </si>
  <si>
    <t>SAI ENTERPRISES</t>
  </si>
  <si>
    <t>ANANTAPUR SORO</t>
  </si>
  <si>
    <t>PL/JA/26031</t>
  </si>
  <si>
    <t>KALINGA HARDWARE</t>
  </si>
  <si>
    <t>KAMAKHYANAGAR</t>
  </si>
  <si>
    <t>DHENKANAL</t>
  </si>
  <si>
    <t>PL/JA/26090</t>
  </si>
  <si>
    <t>PL/JA/26095</t>
  </si>
  <si>
    <t>PL/JA/26096</t>
  </si>
  <si>
    <t>20/2/2025</t>
  </si>
  <si>
    <t>PL/JA/26103</t>
  </si>
  <si>
    <t>PL/JA/26109</t>
  </si>
  <si>
    <t>PL/JA/26145</t>
  </si>
  <si>
    <t>SRI ABHIRAM TRADERS</t>
  </si>
  <si>
    <t>TULSIPUR</t>
  </si>
  <si>
    <t>PL/JA/26146</t>
  </si>
  <si>
    <t>PL/JA/26212</t>
  </si>
  <si>
    <t>ZEENAT AGENCIES</t>
  </si>
  <si>
    <t>BALANGA</t>
  </si>
  <si>
    <t>21/2/2025</t>
  </si>
  <si>
    <t>PL/JA/26190</t>
  </si>
  <si>
    <t>PL/JA/26239</t>
  </si>
  <si>
    <t>USHARANI ENTERPRISES</t>
  </si>
  <si>
    <t>SANKHACHILA</t>
  </si>
  <si>
    <t>22/2/2025</t>
  </si>
  <si>
    <t>PL/JA/26198</t>
  </si>
  <si>
    <t>VICTORIA ENTERPRISES</t>
  </si>
  <si>
    <t>PL/JA/26201</t>
  </si>
  <si>
    <t>PL/JA/26202</t>
  </si>
  <si>
    <t>PL/JA/26296</t>
  </si>
  <si>
    <t>PL/JA/26550</t>
  </si>
  <si>
    <t>SAIMON PAINTS</t>
  </si>
  <si>
    <t>DANAGADI</t>
  </si>
  <si>
    <t>GIFT-9</t>
  </si>
  <si>
    <t>24/2/2025</t>
  </si>
  <si>
    <t>PL/JA/26421</t>
  </si>
  <si>
    <t>PL/JA/26499</t>
  </si>
  <si>
    <t>RORION BATH FITTINGS</t>
  </si>
  <si>
    <t>PIPILI</t>
  </si>
  <si>
    <t>25/2/2025</t>
  </si>
  <si>
    <t>PL/JA/26513</t>
  </si>
  <si>
    <t>BAPU TRADERS</t>
  </si>
  <si>
    <t>BALARAM PRASAD</t>
  </si>
  <si>
    <t>PL/JA/26546</t>
  </si>
  <si>
    <t>PL/JA/26586</t>
  </si>
  <si>
    <t>PL/JA/26598</t>
  </si>
  <si>
    <t>PL/JA/26610</t>
  </si>
  <si>
    <t>MAA SANTOSHI ENTERPRISES</t>
  </si>
  <si>
    <t>RAIPUR (CUTTACK)</t>
  </si>
  <si>
    <t>PL/JA/26646</t>
  </si>
  <si>
    <t>SAJIT TRADERS</t>
  </si>
  <si>
    <t>KENDRAPARA</t>
  </si>
  <si>
    <t>26/2/2025</t>
  </si>
  <si>
    <t>PL/JA/26544</t>
  </si>
  <si>
    <t>PL/JA/26545</t>
  </si>
  <si>
    <t>PL/JA/26585</t>
  </si>
  <si>
    <t>27/2/2025</t>
  </si>
  <si>
    <t>PL/JA/26595</t>
  </si>
  <si>
    <t>PL/JA/26639</t>
  </si>
  <si>
    <t>PL/JA/26649</t>
  </si>
  <si>
    <t>PL/JA/26694</t>
  </si>
  <si>
    <t>PL/JA/26773</t>
  </si>
  <si>
    <t>28/2/2025</t>
  </si>
  <si>
    <t>PL/JA/26749</t>
  </si>
  <si>
    <t>PL/JA/26750</t>
  </si>
  <si>
    <t>PL/JA/26793</t>
  </si>
  <si>
    <t>PL/JA/26794</t>
  </si>
  <si>
    <t>PL/JA/26795</t>
  </si>
  <si>
    <t>PL/JA/26796</t>
  </si>
  <si>
    <t>PL/JA/26838</t>
  </si>
  <si>
    <t>PL/JA/26931</t>
  </si>
  <si>
    <t>SHREE MAHIP PAINTS</t>
  </si>
  <si>
    <t>BARAIPALI</t>
  </si>
  <si>
    <t>SAMBALPUR</t>
  </si>
  <si>
    <t>PL/JA/26932</t>
  </si>
  <si>
    <t>KHANDELWAL HARDWARE</t>
  </si>
  <si>
    <t>DHANUPALI</t>
  </si>
  <si>
    <t>PL/JA/26933</t>
  </si>
  <si>
    <t>PRATIK TILES AND MARBLE</t>
  </si>
  <si>
    <t>SASON</t>
  </si>
  <si>
    <t>PL/JA/26949</t>
  </si>
  <si>
    <t>PL/JA/26984</t>
  </si>
  <si>
    <t>SHREE SALES</t>
  </si>
  <si>
    <t>BHINGARPUR</t>
  </si>
  <si>
    <t>KHORDHA</t>
  </si>
  <si>
    <t>PL/JA/26985</t>
  </si>
  <si>
    <t>PL/JA/26987</t>
  </si>
  <si>
    <t>PL/JA/27023</t>
  </si>
  <si>
    <t>SAMRUDHI ENTERPRISES</t>
  </si>
  <si>
    <t>HINJILIKATU</t>
  </si>
  <si>
    <t>PL/JA/27048</t>
  </si>
  <si>
    <t>MAA MANGALA HARDWARE AND PAINTS</t>
  </si>
  <si>
    <t>BAGHAMARI</t>
  </si>
  <si>
    <t>PL/JA/27088</t>
  </si>
  <si>
    <t>PL/JA/27122</t>
  </si>
  <si>
    <t>DWARIKAMAYEE ENTERPRISES</t>
  </si>
  <si>
    <t>JAJPUR</t>
  </si>
  <si>
    <t>PL/JA/27124</t>
  </si>
  <si>
    <t>PL/JA/27126</t>
  </si>
  <si>
    <t>PL/JA/27127</t>
  </si>
  <si>
    <t>PL/JA/27152</t>
  </si>
  <si>
    <t>MAA TARINI HARDWARE &amp; ELECTRICAL</t>
  </si>
  <si>
    <t>CHUDAPALI (BOLANGIR)</t>
  </si>
  <si>
    <t>BALANGIR</t>
  </si>
  <si>
    <t>(RUPEES TWO LAKH FIVE THOUSAND FOUR HUNDRED NINETEEN ONLY)</t>
  </si>
  <si>
    <t xml:space="preserve">Bill Date:  01/03/2025
Bill NO : 37903
Total Amount: 205419.00
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</si>
</sst>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vertical="center"/>
    </xf>
    <xf numFmtId="0" fontId="3" fillId="2" borderId="12" xfId="0" applyNumberFormat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/>
    </xf>
    <xf numFmtId="0" fontId="1" fillId="0" borderId="7" xfId="0" applyNumberFormat="1" applyFont="1" applyBorder="1" applyAlignment="1">
      <alignment wrapText="1"/>
    </xf>
    <xf numFmtId="0" fontId="0" fillId="0" borderId="14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left" vertical="center"/>
    </xf>
    <xf numFmtId="0" fontId="0" fillId="0" borderId="15" xfId="0" applyNumberFormat="1" applyFont="1" applyBorder="1" applyAlignment="1">
      <alignment vertical="center" wrapText="1"/>
    </xf>
    <xf numFmtId="0" fontId="3" fillId="0" borderId="15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0" fontId="3" fillId="0" borderId="12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wrapText="1"/>
    </xf>
    <xf numFmtId="0" fontId="0" fillId="0" borderId="1" xfId="0" applyNumberFormat="1" applyBorder="1" applyAlignment="1">
      <alignment vertical="center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5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" fillId="0" borderId="20" xfId="0" applyNumberFormat="1" applyFont="1" applyBorder="1" applyAlignment="1">
      <alignment horizontal="center" wrapText="1"/>
    </xf>
    <xf numFmtId="0" fontId="0" fillId="2" borderId="1" xfId="0" applyNumberForma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horizontal="left" vertical="center"/>
    </xf>
    <xf numFmtId="0" fontId="5" fillId="0" borderId="15" xfId="0" applyNumberFormat="1" applyFont="1" applyBorder="1" applyAlignment="1">
      <alignment vertical="center"/>
    </xf>
    <xf numFmtId="0" fontId="0" fillId="0" borderId="15" xfId="0" applyNumberFormat="1" applyBorder="1" applyAlignment="1">
      <alignment vertical="center" wrapText="1"/>
    </xf>
    <xf numFmtId="0" fontId="0" fillId="0" borderId="12" xfId="0" applyNumberFormat="1" applyBorder="1" applyAlignment="1">
      <alignment vertical="center"/>
    </xf>
    <xf numFmtId="0" fontId="1" fillId="0" borderId="21" xfId="0" applyNumberFormat="1" applyFont="1" applyBorder="1" applyAlignment="1">
      <alignment horizontal="right" vertical="center"/>
    </xf>
    <xf numFmtId="0" fontId="0" fillId="0" borderId="19" xfId="0" applyNumberFormat="1" applyFont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Border="1" applyAlignment="1">
      <alignment horizontal="left"/>
    </xf>
    <xf numFmtId="0" fontId="0" fillId="0" borderId="0" xfId="0" applyNumberFormat="1" applyFont="1" applyBorder="1" applyAlignment="1">
      <alignment wrapText="1"/>
    </xf>
    <xf numFmtId="2" fontId="0" fillId="0" borderId="0" xfId="0" applyNumberFormat="1" applyFont="1" applyBorder="1"/>
    <xf numFmtId="0" fontId="0" fillId="0" borderId="21" xfId="0" applyNumberFormat="1" applyFont="1" applyBorder="1"/>
    <xf numFmtId="0" fontId="1" fillId="0" borderId="22" xfId="0" applyNumberFormat="1" applyFont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  <xf numFmtId="0" fontId="1" fillId="0" borderId="25" xfId="0" applyNumberFormat="1" applyFont="1" applyBorder="1" applyAlignment="1">
      <alignment horizontal="right" vertical="center"/>
    </xf>
    <xf numFmtId="2" fontId="1" fillId="0" borderId="23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left" vertical="center"/>
    </xf>
    <xf numFmtId="0" fontId="0" fillId="0" borderId="18" xfId="0" applyNumberFormat="1" applyBorder="1" applyAlignment="1">
      <alignment vertical="center" wrapText="1"/>
    </xf>
    <xf numFmtId="0" fontId="0" fillId="0" borderId="18" xfId="0" applyNumberFormat="1" applyFont="1" applyBorder="1" applyAlignment="1">
      <alignment vertical="center" wrapText="1"/>
    </xf>
  </cellXfs>
  <cellStyles count="2">
    <cellStyle name="Normal" xfId="0" builtinId="0"/>
    <cellStyle name="Normal 2" xfId="1"/>
  </cellStyles>
  <dxfs count="5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6</xdr:col>
      <xdr:colOff>314326</xdr:colOff>
      <xdr:row>1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BISWAJI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OUGH/SSIL%20QUO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PL/JA/25104</v>
          </cell>
          <cell r="C4" t="str">
            <v>01.02.2025</v>
          </cell>
        </row>
        <row r="5">
          <cell r="B5" t="str">
            <v>PL/JA/25035</v>
          </cell>
          <cell r="C5" t="str">
            <v>04.02.2025</v>
          </cell>
        </row>
        <row r="6">
          <cell r="B6" t="str">
            <v>PL/JA/24867</v>
          </cell>
          <cell r="C6" t="str">
            <v>04.02.2025</v>
          </cell>
        </row>
        <row r="7">
          <cell r="B7" t="str">
            <v>PL/JA/25343</v>
          </cell>
          <cell r="C7" t="str">
            <v>10.02.2025</v>
          </cell>
        </row>
        <row r="8">
          <cell r="B8" t="str">
            <v>PL/JA/25342</v>
          </cell>
          <cell r="C8" t="str">
            <v>10.02.2025</v>
          </cell>
        </row>
        <row r="9">
          <cell r="B9" t="str">
            <v>PL/JA/25617</v>
          </cell>
          <cell r="C9" t="str">
            <v>11.02.2025</v>
          </cell>
        </row>
        <row r="10">
          <cell r="B10" t="str">
            <v>PL/JA/25619</v>
          </cell>
          <cell r="C10" t="str">
            <v>11.02.2025</v>
          </cell>
        </row>
        <row r="11">
          <cell r="B11" t="str">
            <v>PL/JA/25504</v>
          </cell>
          <cell r="C11" t="str">
            <v>11.02.2025</v>
          </cell>
        </row>
        <row r="12">
          <cell r="B12" t="str">
            <v>PL/JA/25723</v>
          </cell>
          <cell r="C12" t="str">
            <v>11.02.2025</v>
          </cell>
        </row>
        <row r="13">
          <cell r="B13" t="str">
            <v>PL/JA/25734</v>
          </cell>
          <cell r="C13" t="str">
            <v>11.02.2025</v>
          </cell>
        </row>
        <row r="14">
          <cell r="B14" t="str">
            <v>PL/JA/25618</v>
          </cell>
          <cell r="C14" t="str">
            <v>12.02.2025</v>
          </cell>
        </row>
        <row r="15">
          <cell r="B15" t="str">
            <v>PL/JA/25652</v>
          </cell>
          <cell r="C15" t="str">
            <v>12.02.2025</v>
          </cell>
        </row>
        <row r="16">
          <cell r="B16" t="str">
            <v>PL/JA/25733</v>
          </cell>
          <cell r="C16" t="str">
            <v>12.02.2025</v>
          </cell>
        </row>
        <row r="17">
          <cell r="B17" t="str">
            <v>PL/JA/25726</v>
          </cell>
          <cell r="C17" t="str">
            <v>12.02.2025</v>
          </cell>
        </row>
        <row r="18">
          <cell r="B18" t="str">
            <v>PL/JA/25654</v>
          </cell>
          <cell r="C18" t="str">
            <v>12.02.2025</v>
          </cell>
        </row>
        <row r="19">
          <cell r="B19" t="str">
            <v>PL/JA/25461</v>
          </cell>
          <cell r="C19" t="str">
            <v>12.02.2025</v>
          </cell>
        </row>
        <row r="20">
          <cell r="B20" t="str">
            <v>PL/JA/25730</v>
          </cell>
          <cell r="C20" t="str">
            <v>12.02.2025</v>
          </cell>
        </row>
        <row r="21">
          <cell r="B21" t="str">
            <v>PL/JA/25732</v>
          </cell>
          <cell r="C21" t="str">
            <v>12.02.2025</v>
          </cell>
        </row>
        <row r="22">
          <cell r="B22" t="str">
            <v>PL/JA/</v>
          </cell>
          <cell r="C22" t="str">
            <v>12.02.2025</v>
          </cell>
        </row>
        <row r="23">
          <cell r="B23" t="str">
            <v>PL/JA/25881</v>
          </cell>
          <cell r="C23" t="str">
            <v>12.02.2025</v>
          </cell>
        </row>
        <row r="24">
          <cell r="B24" t="str">
            <v>PL/JA/25505</v>
          </cell>
          <cell r="C24" t="str">
            <v>12.02.2025</v>
          </cell>
        </row>
        <row r="25">
          <cell r="B25" t="str">
            <v>PL/JA/25592</v>
          </cell>
          <cell r="C25" t="str">
            <v>13.02.2025</v>
          </cell>
        </row>
        <row r="26">
          <cell r="B26" t="str">
            <v>PL/JA/25915</v>
          </cell>
          <cell r="C26" t="str">
            <v>13.02.2025</v>
          </cell>
        </row>
        <row r="27">
          <cell r="B27" t="str">
            <v>PL/JA/25916</v>
          </cell>
          <cell r="C27" t="str">
            <v>13.02.2025</v>
          </cell>
        </row>
        <row r="28">
          <cell r="B28" t="str">
            <v>PL/JA/25914</v>
          </cell>
          <cell r="C28" t="str">
            <v>13.02.2025</v>
          </cell>
        </row>
        <row r="29">
          <cell r="B29" t="str">
            <v>PL/JA/25685</v>
          </cell>
          <cell r="C29" t="str">
            <v>13.02.2025</v>
          </cell>
        </row>
        <row r="30">
          <cell r="B30" t="str">
            <v>PL/JA/25728</v>
          </cell>
          <cell r="C30" t="str">
            <v>13.02.2025</v>
          </cell>
        </row>
        <row r="31">
          <cell r="B31" t="str">
            <v>PL/JA/25727</v>
          </cell>
          <cell r="C31" t="str">
            <v>13.02.2025</v>
          </cell>
        </row>
        <row r="32">
          <cell r="B32" t="str">
            <v>PL/JA/25735</v>
          </cell>
          <cell r="C32" t="str">
            <v>13.02.2025</v>
          </cell>
        </row>
        <row r="33">
          <cell r="B33" t="str">
            <v>PL/JA/25722</v>
          </cell>
          <cell r="C33" t="str">
            <v>13.02.2025</v>
          </cell>
        </row>
        <row r="34">
          <cell r="B34" t="str">
            <v>PL/JA/25724</v>
          </cell>
          <cell r="C34" t="str">
            <v>13.02.2025</v>
          </cell>
        </row>
        <row r="35">
          <cell r="B35" t="str">
            <v>PL/JA/25729</v>
          </cell>
          <cell r="C35" t="str">
            <v>13.02.2025</v>
          </cell>
        </row>
        <row r="36">
          <cell r="B36" t="str">
            <v>PL/JA/25861</v>
          </cell>
          <cell r="C36" t="str">
            <v>14.02.2025</v>
          </cell>
        </row>
        <row r="37">
          <cell r="B37" t="str">
            <v>PL/JA/25913</v>
          </cell>
          <cell r="C37" t="str">
            <v>14.02.2025</v>
          </cell>
        </row>
        <row r="38">
          <cell r="B38" t="str">
            <v>PL/JA/25928</v>
          </cell>
          <cell r="C38" t="str">
            <v>14.02.2025</v>
          </cell>
        </row>
        <row r="39">
          <cell r="B39" t="str">
            <v>PL/JA/25941</v>
          </cell>
          <cell r="C39" t="str">
            <v>14.02.2025</v>
          </cell>
        </row>
        <row r="40">
          <cell r="B40" t="str">
            <v>PL/JA/25927</v>
          </cell>
          <cell r="C40" t="str">
            <v>14.02.2025</v>
          </cell>
        </row>
        <row r="41">
          <cell r="B41" t="str">
            <v>PL/JA/26138</v>
          </cell>
          <cell r="C41" t="str">
            <v>14.02.2025</v>
          </cell>
        </row>
        <row r="42">
          <cell r="B42" t="str">
            <v>PL/JA/25865</v>
          </cell>
          <cell r="C42" t="str">
            <v>15.02.2025</v>
          </cell>
        </row>
        <row r="43">
          <cell r="B43" t="str">
            <v>PL/JA/25942</v>
          </cell>
          <cell r="C43" t="str">
            <v>17.02.2025</v>
          </cell>
        </row>
        <row r="44">
          <cell r="B44" t="str">
            <v>PL/JA/26126</v>
          </cell>
          <cell r="C44" t="str">
            <v>17.02.2025</v>
          </cell>
        </row>
        <row r="45">
          <cell r="B45" t="str">
            <v>PL/JA/26091</v>
          </cell>
          <cell r="C45" t="str">
            <v>17.02.2025</v>
          </cell>
        </row>
        <row r="46">
          <cell r="B46" t="str">
            <v>PL/JA/26094</v>
          </cell>
          <cell r="C46" t="str">
            <v>17.02.2025</v>
          </cell>
        </row>
        <row r="47">
          <cell r="B47" t="str">
            <v>PL/JA/26103</v>
          </cell>
          <cell r="C47" t="str">
            <v>17.02.2025</v>
          </cell>
        </row>
        <row r="48">
          <cell r="B48" t="str">
            <v>PL/JA/25992</v>
          </cell>
          <cell r="C48" t="str">
            <v>17.02.2025</v>
          </cell>
        </row>
        <row r="49">
          <cell r="B49" t="str">
            <v>PL/JA/25938</v>
          </cell>
          <cell r="C49" t="str">
            <v>18.02.2025</v>
          </cell>
        </row>
        <row r="50">
          <cell r="B50" t="str">
            <v>PL/JA/26092</v>
          </cell>
          <cell r="C50" t="str">
            <v>18.02.2025</v>
          </cell>
        </row>
        <row r="51">
          <cell r="B51" t="str">
            <v>PL/JA/26212</v>
          </cell>
          <cell r="C51" t="str">
            <v>19.02.2025</v>
          </cell>
        </row>
        <row r="52">
          <cell r="B52" t="str">
            <v>PL/JA/26011</v>
          </cell>
          <cell r="C52" t="str">
            <v>19.02.2025</v>
          </cell>
        </row>
        <row r="53">
          <cell r="B53" t="str">
            <v>PL/JA/26090</v>
          </cell>
          <cell r="C53" t="str">
            <v>19.02.2025</v>
          </cell>
        </row>
        <row r="54">
          <cell r="B54" t="str">
            <v>PL/JA/26095</v>
          </cell>
          <cell r="C54" t="str">
            <v>19.02.2025</v>
          </cell>
        </row>
        <row r="55">
          <cell r="B55" t="str">
            <v>PL/JA/26031</v>
          </cell>
          <cell r="C55" t="str">
            <v>19.02.2025</v>
          </cell>
        </row>
        <row r="56">
          <cell r="B56" t="str">
            <v>PL/JA/26096</v>
          </cell>
          <cell r="C56" t="str">
            <v>19.02.2025</v>
          </cell>
        </row>
        <row r="57">
          <cell r="B57" t="str">
            <v>PL/JA/26109</v>
          </cell>
          <cell r="C57" t="str">
            <v>20.02.2025</v>
          </cell>
        </row>
        <row r="58">
          <cell r="B58" t="str">
            <v>PL/JA/26190</v>
          </cell>
          <cell r="C58" t="str">
            <v>20.02.2025</v>
          </cell>
        </row>
        <row r="59">
          <cell r="B59" t="str">
            <v>PL/JA/26201</v>
          </cell>
          <cell r="C59" t="str">
            <v>20.02.2025</v>
          </cell>
        </row>
        <row r="60">
          <cell r="B60" t="str">
            <v>PL/JA/26198</v>
          </cell>
          <cell r="C60" t="str">
            <v>20.02.2025</v>
          </cell>
        </row>
        <row r="61">
          <cell r="B61" t="str">
            <v>PL/JA/26146</v>
          </cell>
          <cell r="C61" t="str">
            <v>20.02.2025</v>
          </cell>
        </row>
        <row r="62">
          <cell r="B62" t="str">
            <v>PL/JA/26145</v>
          </cell>
          <cell r="C62" t="str">
            <v>20.02.2025</v>
          </cell>
        </row>
        <row r="63">
          <cell r="B63" t="str">
            <v>PL/JA/26296</v>
          </cell>
          <cell r="C63" t="str">
            <v>21.02.2025</v>
          </cell>
        </row>
        <row r="64">
          <cell r="B64" t="str">
            <v>PL/JA/26202</v>
          </cell>
          <cell r="C64" t="str">
            <v>21.02.2025</v>
          </cell>
        </row>
        <row r="65">
          <cell r="B65" t="str">
            <v>PL/JA/26239</v>
          </cell>
          <cell r="C65" t="str">
            <v>21.02.2025</v>
          </cell>
        </row>
        <row r="66">
          <cell r="B66" t="str">
            <v>PL/JA/26550</v>
          </cell>
          <cell r="C66" t="str">
            <v>21.02.2025</v>
          </cell>
        </row>
        <row r="67">
          <cell r="B67" t="str">
            <v>PL/JA/26499</v>
          </cell>
          <cell r="C67" t="str">
            <v>21.02.2025</v>
          </cell>
        </row>
        <row r="68">
          <cell r="B68" t="str">
            <v>PL/JA/26513</v>
          </cell>
          <cell r="C68" t="str">
            <v>24.02.2025</v>
          </cell>
        </row>
        <row r="69">
          <cell r="B69" t="str">
            <v>PL/JA/26421</v>
          </cell>
          <cell r="C69" t="str">
            <v>24.02.2025</v>
          </cell>
        </row>
        <row r="70">
          <cell r="B70" t="str">
            <v>PL/JA/26610</v>
          </cell>
          <cell r="C70" t="str">
            <v>25.02.2025</v>
          </cell>
        </row>
        <row r="71">
          <cell r="B71" t="str">
            <v>PL/JA/26598</v>
          </cell>
          <cell r="C71" t="str">
            <v>25.02.2025</v>
          </cell>
        </row>
        <row r="72">
          <cell r="B72" t="str">
            <v>PL/JA/26646</v>
          </cell>
          <cell r="C72" t="str">
            <v>25.02.2025</v>
          </cell>
        </row>
        <row r="73">
          <cell r="B73" t="str">
            <v>PL/JA/26694</v>
          </cell>
          <cell r="C73" t="str">
            <v>25.02.2025</v>
          </cell>
        </row>
        <row r="74">
          <cell r="B74" t="str">
            <v>PL/JA/26546</v>
          </cell>
          <cell r="C74" t="str">
            <v>25.02.2025</v>
          </cell>
        </row>
        <row r="75">
          <cell r="B75" t="str">
            <v>PL/JA/26586</v>
          </cell>
          <cell r="C75" t="str">
            <v>25.02.2025</v>
          </cell>
        </row>
        <row r="76">
          <cell r="B76" t="str">
            <v>PL/JA/26773</v>
          </cell>
          <cell r="C76" t="str">
            <v>26.02.2025</v>
          </cell>
        </row>
        <row r="77">
          <cell r="B77" t="str">
            <v>PL/JA/26545</v>
          </cell>
          <cell r="C77" t="str">
            <v>26.02.2025</v>
          </cell>
        </row>
        <row r="78">
          <cell r="B78" t="str">
            <v>PL/JA/26595</v>
          </cell>
          <cell r="C78" t="str">
            <v>26.02.2025</v>
          </cell>
        </row>
        <row r="79">
          <cell r="B79" t="str">
            <v>PL/JA/26544</v>
          </cell>
          <cell r="C79" t="str">
            <v>26.02.2025</v>
          </cell>
        </row>
        <row r="80">
          <cell r="B80" t="str">
            <v>PL/JA/26585</v>
          </cell>
          <cell r="C80" t="str">
            <v>26.02.2025</v>
          </cell>
        </row>
        <row r="81">
          <cell r="B81" t="str">
            <v>PL/JA/26649</v>
          </cell>
          <cell r="C81" t="str">
            <v>27.02.2025</v>
          </cell>
        </row>
        <row r="82">
          <cell r="B82" t="str">
            <v>PL/JA/26933</v>
          </cell>
          <cell r="C82" t="str">
            <v>27.02.2025</v>
          </cell>
        </row>
        <row r="83">
          <cell r="B83" t="str">
            <v>PL/JA/26749</v>
          </cell>
          <cell r="C83" t="str">
            <v>27.02.2025</v>
          </cell>
        </row>
        <row r="84">
          <cell r="B84" t="str">
            <v>PL/JA/26932</v>
          </cell>
          <cell r="C84" t="str">
            <v>27.02.2025</v>
          </cell>
        </row>
        <row r="85">
          <cell r="B85" t="str">
            <v>PL/JA/26639</v>
          </cell>
          <cell r="C85" t="str">
            <v>27.02.2025</v>
          </cell>
        </row>
        <row r="86">
          <cell r="B86" t="str">
            <v>PL/JA/27124</v>
          </cell>
          <cell r="C86" t="str">
            <v>27.02.2025</v>
          </cell>
        </row>
        <row r="87">
          <cell r="B87" t="str">
            <v>PL/JA/26750</v>
          </cell>
          <cell r="C87" t="str">
            <v>28.02.2025</v>
          </cell>
        </row>
        <row r="88">
          <cell r="B88" t="str">
            <v>PL/JA/26949</v>
          </cell>
          <cell r="C88" t="str">
            <v>28.02.2025</v>
          </cell>
        </row>
        <row r="89">
          <cell r="B89" t="str">
            <v>PL/JA/27126</v>
          </cell>
          <cell r="C89" t="str">
            <v>28.02.2025</v>
          </cell>
        </row>
        <row r="90">
          <cell r="B90" t="str">
            <v>PL/JA/27122</v>
          </cell>
          <cell r="C90" t="str">
            <v>28.02.2025</v>
          </cell>
        </row>
        <row r="91">
          <cell r="B91" t="str">
            <v>PL/JA/26795</v>
          </cell>
          <cell r="C91" t="str">
            <v>28.02.2025</v>
          </cell>
        </row>
        <row r="92">
          <cell r="B92" t="str">
            <v>PL/JA/26931</v>
          </cell>
          <cell r="C92" t="str">
            <v>28.02.2025</v>
          </cell>
        </row>
        <row r="93">
          <cell r="B93" t="str">
            <v>PL/JA/26793</v>
          </cell>
          <cell r="C93" t="str">
            <v>28.02.2025</v>
          </cell>
        </row>
        <row r="94">
          <cell r="B94" t="str">
            <v>PL/JA/27023</v>
          </cell>
          <cell r="C94" t="str">
            <v>28.02.2025</v>
          </cell>
        </row>
        <row r="95">
          <cell r="B95" t="str">
            <v>PL/JA/26796</v>
          </cell>
          <cell r="C95" t="str">
            <v>28.02.2025</v>
          </cell>
        </row>
        <row r="96">
          <cell r="B96" t="str">
            <v>PL/JA/26794</v>
          </cell>
          <cell r="C96" t="str">
            <v>28.02.2025</v>
          </cell>
        </row>
        <row r="97">
          <cell r="B97" t="str">
            <v>PL/JA/26838</v>
          </cell>
          <cell r="C97" t="str">
            <v>28.02.2025</v>
          </cell>
        </row>
        <row r="98">
          <cell r="B98" t="str">
            <v>PL/JA/27127</v>
          </cell>
          <cell r="C98" t="str">
            <v>28.02.2025</v>
          </cell>
        </row>
        <row r="99">
          <cell r="B99" t="str">
            <v>PL/JA/26985</v>
          </cell>
          <cell r="C99" t="str">
            <v>28.02.2025</v>
          </cell>
        </row>
        <row r="100">
          <cell r="B100" t="str">
            <v>PL/JA/26987</v>
          </cell>
          <cell r="C100" t="str">
            <v>28.02.2025</v>
          </cell>
        </row>
        <row r="101">
          <cell r="B101" t="str">
            <v>PL/JA/27048</v>
          </cell>
          <cell r="C101" t="str">
            <v>28.02.2025</v>
          </cell>
        </row>
        <row r="102">
          <cell r="B102" t="str">
            <v>PL/JA/26984</v>
          </cell>
          <cell r="C102" t="str">
            <v>28.02.2025</v>
          </cell>
        </row>
        <row r="103">
          <cell r="B103" t="str">
            <v>PL/JA/27152</v>
          </cell>
          <cell r="C103" t="str">
            <v>28.02.2025</v>
          </cell>
        </row>
        <row r="104">
          <cell r="B104" t="str">
            <v>PL/JA/27088</v>
          </cell>
          <cell r="C104" t="str">
            <v>28.02.2025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DESTINATION</v>
          </cell>
          <cell r="B1" t="str">
            <v>DISTANCE</v>
          </cell>
          <cell r="C1" t="str">
            <v>RATE</v>
          </cell>
        </row>
        <row r="2">
          <cell r="A2" t="str">
            <v>ADA</v>
          </cell>
          <cell r="B2">
            <v>145</v>
          </cell>
          <cell r="C2">
            <v>3</v>
          </cell>
        </row>
        <row r="3">
          <cell r="A3" t="str">
            <v>AMBAPUA GANJAM</v>
          </cell>
          <cell r="B3">
            <v>210</v>
          </cell>
          <cell r="C3">
            <v>3</v>
          </cell>
        </row>
        <row r="4">
          <cell r="A4" t="str">
            <v>ANANDAPUR</v>
          </cell>
          <cell r="B4">
            <v>125</v>
          </cell>
          <cell r="C4">
            <v>3</v>
          </cell>
        </row>
        <row r="5">
          <cell r="A5" t="str">
            <v>ANANTAPUR SORO</v>
          </cell>
          <cell r="B5">
            <v>150</v>
          </cell>
          <cell r="C5">
            <v>3</v>
          </cell>
        </row>
        <row r="6">
          <cell r="A6" t="str">
            <v>ANGUL</v>
          </cell>
          <cell r="B6">
            <v>130</v>
          </cell>
          <cell r="C6">
            <v>3</v>
          </cell>
        </row>
        <row r="7">
          <cell r="A7" t="str">
            <v>ARNAPAL</v>
          </cell>
          <cell r="B7">
            <v>130</v>
          </cell>
          <cell r="C7">
            <v>3</v>
          </cell>
        </row>
        <row r="8">
          <cell r="A8" t="str">
            <v>BARAMBA</v>
          </cell>
          <cell r="B8">
            <v>80</v>
          </cell>
          <cell r="C8">
            <v>2.25</v>
          </cell>
        </row>
        <row r="9">
          <cell r="A9" t="str">
            <v>BADAMBADI</v>
          </cell>
          <cell r="B9">
            <v>15</v>
          </cell>
          <cell r="C9">
            <v>2.25</v>
          </cell>
        </row>
        <row r="10">
          <cell r="A10" t="str">
            <v>BADAMULABASANTA</v>
          </cell>
          <cell r="B10">
            <v>90</v>
          </cell>
          <cell r="C10">
            <v>2.25</v>
          </cell>
        </row>
        <row r="11">
          <cell r="A11" t="str">
            <v>BADAPATASUNDARPUR</v>
          </cell>
          <cell r="B11">
            <v>50</v>
          </cell>
          <cell r="C11">
            <v>2.25</v>
          </cell>
        </row>
        <row r="12">
          <cell r="A12" t="str">
            <v>BAGHAMARI</v>
          </cell>
          <cell r="B12">
            <v>75</v>
          </cell>
          <cell r="C12">
            <v>2.25</v>
          </cell>
        </row>
        <row r="13">
          <cell r="A13" t="str">
            <v>BAHALDA</v>
          </cell>
          <cell r="B13">
            <v>300</v>
          </cell>
          <cell r="C13">
            <v>3.75</v>
          </cell>
        </row>
        <row r="14">
          <cell r="A14" t="str">
            <v>BALARAM PRASAD</v>
          </cell>
          <cell r="B14">
            <v>125</v>
          </cell>
          <cell r="C14">
            <v>3</v>
          </cell>
        </row>
        <row r="15">
          <cell r="A15" t="str">
            <v>BALASORE</v>
          </cell>
          <cell r="B15">
            <v>200</v>
          </cell>
          <cell r="C15">
            <v>3</v>
          </cell>
        </row>
        <row r="16">
          <cell r="A16" t="str">
            <v>BALIA BAZAR</v>
          </cell>
          <cell r="B16">
            <v>85</v>
          </cell>
          <cell r="C16">
            <v>2.25</v>
          </cell>
        </row>
        <row r="17">
          <cell r="A17" t="str">
            <v>BALIKHANDA</v>
          </cell>
          <cell r="B17">
            <v>155</v>
          </cell>
          <cell r="C17">
            <v>3</v>
          </cell>
        </row>
        <row r="18">
          <cell r="A18" t="str">
            <v>BANARPAL</v>
          </cell>
          <cell r="B18">
            <v>130</v>
          </cell>
          <cell r="C18">
            <v>3</v>
          </cell>
        </row>
        <row r="19">
          <cell r="A19" t="str">
            <v>BANKI</v>
          </cell>
          <cell r="B19">
            <v>50</v>
          </cell>
          <cell r="C19">
            <v>2.25</v>
          </cell>
        </row>
        <row r="20">
          <cell r="A20" t="str">
            <v>BARIMULA</v>
          </cell>
          <cell r="B20">
            <v>65</v>
          </cell>
          <cell r="C20">
            <v>2.25</v>
          </cell>
        </row>
        <row r="21">
          <cell r="A21" t="str">
            <v>BASTA</v>
          </cell>
          <cell r="B21">
            <v>240</v>
          </cell>
          <cell r="C21">
            <v>3</v>
          </cell>
        </row>
        <row r="22">
          <cell r="A22" t="str">
            <v>BASUDEVPUR</v>
          </cell>
          <cell r="B22">
            <v>160</v>
          </cell>
          <cell r="C22">
            <v>2.25</v>
          </cell>
        </row>
        <row r="23">
          <cell r="A23" t="str">
            <v>BERHAMPUR</v>
          </cell>
          <cell r="B23">
            <v>210</v>
          </cell>
          <cell r="C23">
            <v>3</v>
          </cell>
        </row>
        <row r="24">
          <cell r="A24" t="str">
            <v>BETADA</v>
          </cell>
          <cell r="B24">
            <v>150</v>
          </cell>
          <cell r="C24">
            <v>3</v>
          </cell>
        </row>
        <row r="25">
          <cell r="A25" t="str">
            <v>BETNOTI</v>
          </cell>
          <cell r="B25">
            <v>285</v>
          </cell>
          <cell r="C25">
            <v>3</v>
          </cell>
        </row>
        <row r="26">
          <cell r="A26" t="str">
            <v>BHADRAK</v>
          </cell>
          <cell r="B26">
            <v>130</v>
          </cell>
          <cell r="C26">
            <v>3</v>
          </cell>
        </row>
        <row r="27">
          <cell r="A27" t="str">
            <v>BHANJANAGAR</v>
          </cell>
          <cell r="B27">
            <v>200</v>
          </cell>
          <cell r="C27">
            <v>3</v>
          </cell>
        </row>
        <row r="28">
          <cell r="A28" t="str">
            <v>BHAPUR BRP</v>
          </cell>
          <cell r="B28">
            <v>210</v>
          </cell>
          <cell r="C28">
            <v>3</v>
          </cell>
        </row>
        <row r="29">
          <cell r="A29" t="str">
            <v>BHARATPUR</v>
          </cell>
          <cell r="B29">
            <v>55</v>
          </cell>
          <cell r="C29">
            <v>2.25</v>
          </cell>
        </row>
        <row r="30">
          <cell r="A30" t="str">
            <v>BHUBANESWAR</v>
          </cell>
          <cell r="B30">
            <v>35</v>
          </cell>
          <cell r="C30">
            <v>1.5</v>
          </cell>
        </row>
        <row r="31">
          <cell r="A31" t="str">
            <v>BHUBANESWAR (UNIT-4)</v>
          </cell>
          <cell r="B31">
            <v>35</v>
          </cell>
          <cell r="C31">
            <v>2.25</v>
          </cell>
        </row>
        <row r="32">
          <cell r="A32" t="str">
            <v>BHUTMUNDAI</v>
          </cell>
          <cell r="B32">
            <v>85</v>
          </cell>
          <cell r="C32">
            <v>2.25</v>
          </cell>
        </row>
        <row r="33">
          <cell r="A33" t="str">
            <v>BISOI</v>
          </cell>
          <cell r="B33">
            <v>270</v>
          </cell>
          <cell r="C33">
            <v>3.75</v>
          </cell>
        </row>
        <row r="34">
          <cell r="A34" t="str">
            <v>BOINDA</v>
          </cell>
          <cell r="B34">
            <v>170</v>
          </cell>
          <cell r="C34">
            <v>3</v>
          </cell>
        </row>
        <row r="35">
          <cell r="A35" t="str">
            <v>BONTH CHAK</v>
          </cell>
          <cell r="B35">
            <v>135</v>
          </cell>
          <cell r="C35">
            <v>3</v>
          </cell>
        </row>
        <row r="36">
          <cell r="A36" t="str">
            <v>BUGUDA</v>
          </cell>
          <cell r="B36">
            <v>200</v>
          </cell>
          <cell r="C36">
            <v>3</v>
          </cell>
        </row>
        <row r="37">
          <cell r="A37" t="str">
            <v>CHANDAKA</v>
          </cell>
          <cell r="B37">
            <v>45</v>
          </cell>
          <cell r="C37">
            <v>2.25</v>
          </cell>
        </row>
        <row r="38">
          <cell r="A38" t="str">
            <v>CHHATABARA</v>
          </cell>
          <cell r="B38">
            <v>50</v>
          </cell>
          <cell r="C38">
            <v>2.25</v>
          </cell>
        </row>
        <row r="39">
          <cell r="A39" t="str">
            <v>CHHATRAPUR</v>
          </cell>
          <cell r="B39">
            <v>185</v>
          </cell>
          <cell r="C39">
            <v>3</v>
          </cell>
        </row>
        <row r="40">
          <cell r="A40" t="str">
            <v>CHOUDWAR</v>
          </cell>
          <cell r="B40">
            <v>15</v>
          </cell>
          <cell r="C40">
            <v>2.25</v>
          </cell>
        </row>
        <row r="41">
          <cell r="A41" t="str">
            <v>COLLEGE SQUARE</v>
          </cell>
          <cell r="B41">
            <v>10</v>
          </cell>
          <cell r="C41">
            <v>1.5</v>
          </cell>
        </row>
        <row r="42">
          <cell r="A42" t="str">
            <v>CUTTACK</v>
          </cell>
          <cell r="B42">
            <v>15</v>
          </cell>
          <cell r="C42">
            <v>1.5</v>
          </cell>
        </row>
        <row r="43">
          <cell r="A43" t="str">
            <v>CUTTACK CONTAINMENT ROAD</v>
          </cell>
          <cell r="B43">
            <v>15</v>
          </cell>
          <cell r="C43">
            <v>1.5</v>
          </cell>
        </row>
        <row r="44">
          <cell r="A44" t="str">
            <v>DAMANA</v>
          </cell>
          <cell r="B44">
            <v>35</v>
          </cell>
          <cell r="C44">
            <v>2.25</v>
          </cell>
        </row>
        <row r="45">
          <cell r="A45" t="str">
            <v>DANAGADI</v>
          </cell>
          <cell r="B45">
            <v>90</v>
          </cell>
          <cell r="C45">
            <v>2.25</v>
          </cell>
        </row>
        <row r="46">
          <cell r="A46" t="str">
            <v>DHALAPATHAR</v>
          </cell>
          <cell r="B46">
            <v>90</v>
          </cell>
          <cell r="C46">
            <v>2.25</v>
          </cell>
        </row>
        <row r="47">
          <cell r="A47" t="str">
            <v>DHAMNAGAR</v>
          </cell>
          <cell r="B47">
            <v>155</v>
          </cell>
          <cell r="C47">
            <v>3</v>
          </cell>
        </row>
        <row r="48">
          <cell r="A48" t="str">
            <v>DHENKANAL</v>
          </cell>
          <cell r="B48">
            <v>50</v>
          </cell>
          <cell r="C48">
            <v>2.25</v>
          </cell>
        </row>
        <row r="49">
          <cell r="A49" t="str">
            <v>DIGAPAHANDI</v>
          </cell>
          <cell r="B49">
            <v>235</v>
          </cell>
          <cell r="C49">
            <v>3</v>
          </cell>
        </row>
        <row r="50">
          <cell r="A50" t="str">
            <v>GAJAPATI</v>
          </cell>
          <cell r="B50">
            <v>350</v>
          </cell>
          <cell r="C50">
            <v>3.75</v>
          </cell>
        </row>
        <row r="51">
          <cell r="A51" t="str">
            <v>GANESWARPUR GANJAM</v>
          </cell>
          <cell r="B51">
            <v>220</v>
          </cell>
          <cell r="C51">
            <v>3</v>
          </cell>
        </row>
        <row r="52">
          <cell r="A52" t="str">
            <v>GANJAM</v>
          </cell>
          <cell r="B52">
            <v>230</v>
          </cell>
          <cell r="C52">
            <v>3</v>
          </cell>
        </row>
        <row r="53">
          <cell r="A53" t="str">
            <v>GELPUR</v>
          </cell>
          <cell r="B53">
            <v>110</v>
          </cell>
          <cell r="C53">
            <v>2.25</v>
          </cell>
        </row>
        <row r="54">
          <cell r="A54" t="str">
            <v>GHASIPURA</v>
          </cell>
          <cell r="B54">
            <v>125</v>
          </cell>
          <cell r="C54">
            <v>3</v>
          </cell>
        </row>
        <row r="55">
          <cell r="A55" t="str">
            <v>GHATAGAON</v>
          </cell>
          <cell r="B55">
            <v>255</v>
          </cell>
          <cell r="C55">
            <v>3.75</v>
          </cell>
        </row>
        <row r="56">
          <cell r="A56" t="str">
            <v>GODISAHI</v>
          </cell>
          <cell r="B56">
            <v>30</v>
          </cell>
          <cell r="C56">
            <v>2.25</v>
          </cell>
        </row>
        <row r="57">
          <cell r="A57" t="str">
            <v>GOSANINUAGAON BRP</v>
          </cell>
          <cell r="B57">
            <v>210</v>
          </cell>
          <cell r="C57">
            <v>3</v>
          </cell>
        </row>
        <row r="58">
          <cell r="A58" t="str">
            <v>GOTARA</v>
          </cell>
          <cell r="B58">
            <v>35</v>
          </cell>
          <cell r="C58">
            <v>2.25</v>
          </cell>
        </row>
        <row r="59">
          <cell r="A59" t="str">
            <v>GOVINDPUR BAIROI</v>
          </cell>
          <cell r="B59">
            <v>50</v>
          </cell>
          <cell r="C59">
            <v>2.25</v>
          </cell>
        </row>
        <row r="60">
          <cell r="A60" t="str">
            <v>GULNAGAR</v>
          </cell>
          <cell r="B60">
            <v>85</v>
          </cell>
          <cell r="C60">
            <v>2.25</v>
          </cell>
        </row>
        <row r="61">
          <cell r="A61" t="str">
            <v>HADUBHANGI</v>
          </cell>
          <cell r="B61">
            <v>350</v>
          </cell>
          <cell r="C61">
            <v>3.75</v>
          </cell>
        </row>
        <row r="62">
          <cell r="A62" t="str">
            <v>HARIRAJPUR (KHURDA)</v>
          </cell>
          <cell r="B62">
            <v>30</v>
          </cell>
          <cell r="C62">
            <v>2.25</v>
          </cell>
        </row>
        <row r="63">
          <cell r="A63" t="str">
            <v>HATADIHI</v>
          </cell>
          <cell r="B63">
            <v>130</v>
          </cell>
          <cell r="C63">
            <v>3</v>
          </cell>
        </row>
        <row r="64">
          <cell r="A64" t="str">
            <v>JAGATSINGHPUR</v>
          </cell>
          <cell r="B64">
            <v>60</v>
          </cell>
          <cell r="C64">
            <v>2.25</v>
          </cell>
        </row>
        <row r="65">
          <cell r="A65" t="str">
            <v>JAJATI NAGAR</v>
          </cell>
          <cell r="B65">
            <v>70</v>
          </cell>
          <cell r="C65">
            <v>2.25</v>
          </cell>
        </row>
        <row r="66">
          <cell r="A66" t="str">
            <v>JAJPUR TOWN</v>
          </cell>
          <cell r="B66">
            <v>70</v>
          </cell>
          <cell r="C66">
            <v>2.25</v>
          </cell>
        </row>
        <row r="67">
          <cell r="A67" t="str">
            <v>JALESWAR</v>
          </cell>
          <cell r="B67">
            <v>260</v>
          </cell>
          <cell r="C67">
            <v>3.75</v>
          </cell>
        </row>
        <row r="68">
          <cell r="A68" t="str">
            <v>JAMUJHADI</v>
          </cell>
          <cell r="B68">
            <v>130</v>
          </cell>
          <cell r="C68">
            <v>3</v>
          </cell>
        </row>
        <row r="69">
          <cell r="A69" t="str">
            <v>JARKA</v>
          </cell>
          <cell r="B69">
            <v>60</v>
          </cell>
          <cell r="C69">
            <v>2.25</v>
          </cell>
        </row>
        <row r="70">
          <cell r="A70" t="str">
            <v>JUNUSPATNA</v>
          </cell>
          <cell r="B70">
            <v>15</v>
          </cell>
          <cell r="C70">
            <v>2.25</v>
          </cell>
        </row>
        <row r="71">
          <cell r="A71" t="str">
            <v>KADALIMUNDA ANGUL</v>
          </cell>
          <cell r="B71">
            <v>130</v>
          </cell>
          <cell r="C71">
            <v>3</v>
          </cell>
        </row>
        <row r="72">
          <cell r="A72" t="str">
            <v xml:space="preserve">KAIRASI </v>
          </cell>
          <cell r="B72">
            <v>190</v>
          </cell>
          <cell r="C72">
            <v>3</v>
          </cell>
        </row>
        <row r="73">
          <cell r="A73" t="str">
            <v>KAMAKHYANAGAR</v>
          </cell>
          <cell r="B73">
            <v>90</v>
          </cell>
          <cell r="C73">
            <v>2.25</v>
          </cell>
        </row>
        <row r="74">
          <cell r="A74" t="str">
            <v>KANSAMARI</v>
          </cell>
          <cell r="B74">
            <v>255</v>
          </cell>
          <cell r="C74">
            <v>3.75</v>
          </cell>
        </row>
        <row r="75">
          <cell r="A75" t="str">
            <v>KASHINAGAR</v>
          </cell>
          <cell r="B75">
            <v>350</v>
          </cell>
          <cell r="C75">
            <v>3.75</v>
          </cell>
        </row>
        <row r="76">
          <cell r="A76" t="str">
            <v>KENDRAPARA</v>
          </cell>
          <cell r="B76">
            <v>85</v>
          </cell>
          <cell r="C76">
            <v>2.25</v>
          </cell>
        </row>
        <row r="77">
          <cell r="A77" t="str">
            <v>KEONJHAR</v>
          </cell>
          <cell r="B77">
            <v>200</v>
          </cell>
          <cell r="C77">
            <v>3</v>
          </cell>
        </row>
        <row r="78">
          <cell r="A78" t="str">
            <v>KESURA, PURI BYPASS</v>
          </cell>
          <cell r="B78">
            <v>25</v>
          </cell>
          <cell r="C78">
            <v>2.25</v>
          </cell>
        </row>
        <row r="79">
          <cell r="A79" t="str">
            <v>KHANTAPADA</v>
          </cell>
          <cell r="B79">
            <v>180</v>
          </cell>
          <cell r="C79">
            <v>3</v>
          </cell>
        </row>
        <row r="80">
          <cell r="A80" t="str">
            <v>KHORDA</v>
          </cell>
          <cell r="B80">
            <v>50</v>
          </cell>
          <cell r="C80">
            <v>2.25</v>
          </cell>
        </row>
        <row r="81">
          <cell r="A81" t="str">
            <v>KHUNTA</v>
          </cell>
          <cell r="B81">
            <v>205</v>
          </cell>
          <cell r="C81">
            <v>3</v>
          </cell>
        </row>
        <row r="82">
          <cell r="A82" t="str">
            <v>KHURDA</v>
          </cell>
          <cell r="B82">
            <v>60</v>
          </cell>
          <cell r="C82">
            <v>2.25</v>
          </cell>
        </row>
        <row r="83">
          <cell r="A83" t="str">
            <v>KODALA</v>
          </cell>
          <cell r="B83">
            <v>270</v>
          </cell>
          <cell r="C83">
            <v>3.75</v>
          </cell>
        </row>
        <row r="84">
          <cell r="A84" t="str">
            <v>KONISI</v>
          </cell>
          <cell r="B84">
            <v>200</v>
          </cell>
          <cell r="C84">
            <v>3</v>
          </cell>
        </row>
        <row r="85">
          <cell r="A85" t="str">
            <v>KORAPUT</v>
          </cell>
          <cell r="B85">
            <v>530</v>
          </cell>
          <cell r="C85">
            <v>4.25</v>
          </cell>
        </row>
        <row r="86">
          <cell r="A86" t="str">
            <v>KUDIA</v>
          </cell>
          <cell r="B86">
            <v>220</v>
          </cell>
          <cell r="C86">
            <v>3</v>
          </cell>
        </row>
        <row r="87">
          <cell r="A87" t="str">
            <v>KURUDOL</v>
          </cell>
          <cell r="B87">
            <v>130</v>
          </cell>
          <cell r="C87">
            <v>3</v>
          </cell>
        </row>
        <row r="88">
          <cell r="A88" t="str">
            <v>LINK ROAD</v>
          </cell>
          <cell r="B88">
            <v>15</v>
          </cell>
          <cell r="C88">
            <v>2.25</v>
          </cell>
        </row>
        <row r="89">
          <cell r="A89" t="str">
            <v>MACHHAMARA GAJAPATI</v>
          </cell>
          <cell r="B89">
            <v>300</v>
          </cell>
          <cell r="C89">
            <v>3.75</v>
          </cell>
        </row>
        <row r="90">
          <cell r="A90" t="str">
            <v>MADHUPATNA</v>
          </cell>
          <cell r="B90">
            <v>15</v>
          </cell>
          <cell r="C90">
            <v>1.5</v>
          </cell>
        </row>
        <row r="91">
          <cell r="A91" t="str">
            <v>MARKONA</v>
          </cell>
          <cell r="B91">
            <v>125</v>
          </cell>
          <cell r="C91">
            <v>3</v>
          </cell>
        </row>
        <row r="92">
          <cell r="A92" t="str">
            <v>MARKONA, SIMULIA</v>
          </cell>
          <cell r="B92">
            <v>125</v>
          </cell>
          <cell r="C92">
            <v>3</v>
          </cell>
        </row>
        <row r="93">
          <cell r="A93" t="str">
            <v>MULABASANTA KENDRAPARA</v>
          </cell>
          <cell r="B93">
            <v>85</v>
          </cell>
          <cell r="C93">
            <v>2.25</v>
          </cell>
        </row>
        <row r="94">
          <cell r="A94" t="str">
            <v>MUNDALI,BANKI</v>
          </cell>
          <cell r="B94">
            <v>30</v>
          </cell>
          <cell r="C94">
            <v>2.25</v>
          </cell>
        </row>
        <row r="95">
          <cell r="A95" t="str">
            <v>NARAYANPURA</v>
          </cell>
          <cell r="B95">
            <v>350</v>
          </cell>
          <cell r="C95">
            <v>3.75</v>
          </cell>
        </row>
        <row r="96">
          <cell r="A96" t="str">
            <v>NARSINGHPUR</v>
          </cell>
          <cell r="B96">
            <v>105</v>
          </cell>
          <cell r="C96">
            <v>2.25</v>
          </cell>
        </row>
        <row r="97">
          <cell r="A97" t="str">
            <v>NIALI</v>
          </cell>
          <cell r="B97">
            <v>45</v>
          </cell>
          <cell r="C97">
            <v>2.25</v>
          </cell>
        </row>
        <row r="98">
          <cell r="A98" t="str">
            <v>NISCHINTAKOILI</v>
          </cell>
          <cell r="B98">
            <v>35</v>
          </cell>
          <cell r="C98">
            <v>2.25</v>
          </cell>
        </row>
        <row r="99">
          <cell r="A99" t="str">
            <v>PAGA</v>
          </cell>
          <cell r="B99">
            <v>20</v>
          </cell>
          <cell r="C99">
            <v>2.25</v>
          </cell>
        </row>
        <row r="100">
          <cell r="A100" t="str">
            <v xml:space="preserve">PARALAKHEMUNDI </v>
          </cell>
          <cell r="B100">
            <v>350</v>
          </cell>
          <cell r="C100">
            <v>3.75</v>
          </cell>
        </row>
        <row r="101">
          <cell r="A101" t="str">
            <v>PITHAPUR</v>
          </cell>
          <cell r="B101">
            <v>15</v>
          </cell>
          <cell r="C101">
            <v>1.5</v>
          </cell>
        </row>
        <row r="102">
          <cell r="A102" t="str">
            <v>PRESS CHHAK</v>
          </cell>
          <cell r="B102">
            <v>10</v>
          </cell>
          <cell r="C102">
            <v>1.5</v>
          </cell>
        </row>
        <row r="103">
          <cell r="A103" t="str">
            <v>PURI</v>
          </cell>
          <cell r="B103">
            <v>110</v>
          </cell>
          <cell r="C103">
            <v>2.25</v>
          </cell>
        </row>
        <row r="104">
          <cell r="A104" t="str">
            <v>RAGADI</v>
          </cell>
          <cell r="B104">
            <v>85</v>
          </cell>
          <cell r="C104">
            <v>2.25</v>
          </cell>
        </row>
        <row r="105">
          <cell r="A105" t="str">
            <v>RAIPUR (CUTTACK)</v>
          </cell>
          <cell r="B105">
            <v>35</v>
          </cell>
          <cell r="C105">
            <v>2.25</v>
          </cell>
        </row>
        <row r="106">
          <cell r="A106" t="str">
            <v>RAJBERHAMPUR</v>
          </cell>
          <cell r="B106">
            <v>180</v>
          </cell>
          <cell r="C106">
            <v>3</v>
          </cell>
        </row>
        <row r="107">
          <cell r="A107" t="str">
            <v>RAJNAGAR</v>
          </cell>
          <cell r="B107">
            <v>80</v>
          </cell>
          <cell r="C107">
            <v>2.25</v>
          </cell>
        </row>
        <row r="108">
          <cell r="A108" t="str">
            <v>RANIPETA</v>
          </cell>
          <cell r="B108">
            <v>320</v>
          </cell>
          <cell r="C108">
            <v>3.75</v>
          </cell>
        </row>
        <row r="109">
          <cell r="A109" t="str">
            <v>REAMAL</v>
          </cell>
          <cell r="B109">
            <v>220</v>
          </cell>
          <cell r="C109">
            <v>3</v>
          </cell>
        </row>
        <row r="110">
          <cell r="A110" t="str">
            <v>REMUNA</v>
          </cell>
          <cell r="B110">
            <v>210</v>
          </cell>
          <cell r="C110">
            <v>3</v>
          </cell>
        </row>
        <row r="111">
          <cell r="A111" t="str">
            <v>RENGALI</v>
          </cell>
          <cell r="B111">
            <v>270</v>
          </cell>
          <cell r="C111">
            <v>3.75</v>
          </cell>
        </row>
        <row r="112">
          <cell r="A112" t="str">
            <v>RUPSA</v>
          </cell>
          <cell r="B112">
            <v>190</v>
          </cell>
          <cell r="C112">
            <v>3</v>
          </cell>
        </row>
        <row r="113">
          <cell r="A113" t="str">
            <v>SAMBALPUR</v>
          </cell>
          <cell r="B113">
            <v>275</v>
          </cell>
          <cell r="C113">
            <v>3.75</v>
          </cell>
        </row>
        <row r="114">
          <cell r="A114" t="str">
            <v>SATHIPUR</v>
          </cell>
          <cell r="B114">
            <v>85</v>
          </cell>
          <cell r="C114">
            <v>2.25</v>
          </cell>
        </row>
        <row r="115">
          <cell r="A115" t="str">
            <v>SATICHAURA</v>
          </cell>
          <cell r="B115">
            <v>20</v>
          </cell>
          <cell r="C115">
            <v>2.25</v>
          </cell>
        </row>
        <row r="116">
          <cell r="A116" t="str">
            <v>SINGIRI</v>
          </cell>
          <cell r="B116">
            <v>85</v>
          </cell>
          <cell r="C116">
            <v>2.25</v>
          </cell>
        </row>
        <row r="117">
          <cell r="A117" t="str">
            <v>SORO</v>
          </cell>
          <cell r="B117">
            <v>150</v>
          </cell>
          <cell r="C117">
            <v>3</v>
          </cell>
        </row>
        <row r="118">
          <cell r="A118" t="str">
            <v>SUKINDA</v>
          </cell>
          <cell r="B118">
            <v>125</v>
          </cell>
          <cell r="C118">
            <v>3</v>
          </cell>
        </row>
        <row r="119">
          <cell r="A119" t="str">
            <v>SUNABEDA</v>
          </cell>
          <cell r="B119">
            <v>520</v>
          </cell>
          <cell r="C119">
            <v>4.25</v>
          </cell>
        </row>
        <row r="120">
          <cell r="A120" t="str">
            <v>SUNHAT</v>
          </cell>
          <cell r="B120">
            <v>180</v>
          </cell>
          <cell r="C120">
            <v>3</v>
          </cell>
        </row>
        <row r="121">
          <cell r="A121" t="str">
            <v>TIHIDI</v>
          </cell>
          <cell r="B121">
            <v>150</v>
          </cell>
          <cell r="C121">
            <v>3</v>
          </cell>
        </row>
        <row r="122">
          <cell r="A122" t="str">
            <v>TIKIRI</v>
          </cell>
          <cell r="B122">
            <v>470</v>
          </cell>
          <cell r="C122">
            <v>4.25</v>
          </cell>
        </row>
        <row r="123">
          <cell r="A123" t="str">
            <v>TRISULIA</v>
          </cell>
          <cell r="B123">
            <v>25</v>
          </cell>
          <cell r="C123">
            <v>2.25</v>
          </cell>
        </row>
        <row r="124">
          <cell r="A124" t="str">
            <v>TULSIPUR</v>
          </cell>
          <cell r="B124">
            <v>20</v>
          </cell>
          <cell r="C124">
            <v>2.25</v>
          </cell>
        </row>
        <row r="125">
          <cell r="A125" t="str">
            <v>TULU GANJAM</v>
          </cell>
          <cell r="B125">
            <v>215</v>
          </cell>
          <cell r="C125">
            <v>3</v>
          </cell>
        </row>
        <row r="126">
          <cell r="A126" t="str">
            <v>UDALA</v>
          </cell>
          <cell r="B126">
            <v>195</v>
          </cell>
          <cell r="C126">
            <v>3</v>
          </cell>
        </row>
        <row r="127">
          <cell r="A127" t="str">
            <v>BANTA</v>
          </cell>
          <cell r="B127">
            <v>145</v>
          </cell>
          <cell r="C127">
            <v>3</v>
          </cell>
        </row>
        <row r="128">
          <cell r="A128" t="str">
            <v>BHISAMGIRI</v>
          </cell>
          <cell r="B128">
            <v>255</v>
          </cell>
          <cell r="C128">
            <v>3.75</v>
          </cell>
        </row>
        <row r="129">
          <cell r="A129" t="str">
            <v>KANTIGADIA</v>
          </cell>
          <cell r="B129">
            <v>75</v>
          </cell>
          <cell r="C129">
            <v>2.25</v>
          </cell>
        </row>
        <row r="130">
          <cell r="A130" t="str">
            <v>SIMULIA</v>
          </cell>
          <cell r="B130">
            <v>285</v>
          </cell>
          <cell r="C130">
            <v>3.75</v>
          </cell>
        </row>
        <row r="131">
          <cell r="A131" t="str">
            <v>TURANGA</v>
          </cell>
          <cell r="B131">
            <v>135</v>
          </cell>
          <cell r="C131">
            <v>3</v>
          </cell>
        </row>
        <row r="132">
          <cell r="A132" t="str">
            <v>NUAPADA (CUTTACK)</v>
          </cell>
          <cell r="B132">
            <v>15</v>
          </cell>
          <cell r="C132">
            <v>1.5</v>
          </cell>
        </row>
        <row r="133">
          <cell r="A133" t="str">
            <v>ATTABIRA</v>
          </cell>
          <cell r="B133">
            <v>380</v>
          </cell>
          <cell r="C133">
            <v>3.75</v>
          </cell>
        </row>
        <row r="134">
          <cell r="A134" t="str">
            <v>CDA-13</v>
          </cell>
          <cell r="B134">
            <v>25</v>
          </cell>
          <cell r="C134">
            <v>2.25</v>
          </cell>
        </row>
        <row r="135">
          <cell r="A135" t="str">
            <v>SASON</v>
          </cell>
          <cell r="B135">
            <v>320</v>
          </cell>
          <cell r="C135">
            <v>3.75</v>
          </cell>
        </row>
        <row r="136">
          <cell r="A136" t="str">
            <v>BARAIPALI</v>
          </cell>
          <cell r="B136">
            <v>305</v>
          </cell>
          <cell r="C136">
            <v>3.75</v>
          </cell>
        </row>
        <row r="137">
          <cell r="A137" t="str">
            <v>BAMUR</v>
          </cell>
          <cell r="B137">
            <v>200</v>
          </cell>
          <cell r="C137">
            <v>3</v>
          </cell>
        </row>
        <row r="138">
          <cell r="A138" t="str">
            <v>BALAKATI</v>
          </cell>
          <cell r="B138">
            <v>50</v>
          </cell>
          <cell r="C138">
            <v>2.25</v>
          </cell>
        </row>
        <row r="139">
          <cell r="A139" t="str">
            <v>BHINGARPUR</v>
          </cell>
          <cell r="B139">
            <v>40</v>
          </cell>
          <cell r="C139">
            <v>2.25</v>
          </cell>
        </row>
        <row r="140">
          <cell r="A140" t="str">
            <v>KACHERA</v>
          </cell>
          <cell r="B140">
            <v>85</v>
          </cell>
          <cell r="C140">
            <v>2.25</v>
          </cell>
        </row>
        <row r="141">
          <cell r="A141" t="str">
            <v>KHANDAPADA</v>
          </cell>
          <cell r="B141">
            <v>120</v>
          </cell>
          <cell r="C141">
            <v>2.25</v>
          </cell>
        </row>
        <row r="142">
          <cell r="A142" t="str">
            <v>LALBAG</v>
          </cell>
          <cell r="B142">
            <v>80</v>
          </cell>
          <cell r="C142">
            <v>2.25</v>
          </cell>
        </row>
        <row r="143">
          <cell r="A143" t="str">
            <v>SANKHACHILA</v>
          </cell>
          <cell r="B143">
            <v>70</v>
          </cell>
          <cell r="C143">
            <v>2.25</v>
          </cell>
        </row>
        <row r="144">
          <cell r="A144" t="str">
            <v>SUNDERPADA</v>
          </cell>
          <cell r="B144">
            <v>50</v>
          </cell>
          <cell r="C144">
            <v>2.25</v>
          </cell>
        </row>
        <row r="145">
          <cell r="A145" t="str">
            <v>PANIORA</v>
          </cell>
          <cell r="B145">
            <v>65</v>
          </cell>
          <cell r="C145">
            <v>2.25</v>
          </cell>
        </row>
        <row r="146">
          <cell r="A146" t="str">
            <v>PURUSOTTAMPUR</v>
          </cell>
          <cell r="B146">
            <v>240</v>
          </cell>
          <cell r="C146">
            <v>3</v>
          </cell>
        </row>
        <row r="147">
          <cell r="A147" t="str">
            <v>BURLA</v>
          </cell>
          <cell r="B147">
            <v>295</v>
          </cell>
          <cell r="C147">
            <v>3</v>
          </cell>
        </row>
        <row r="148">
          <cell r="A148" t="str">
            <v>DHANUPALI</v>
          </cell>
          <cell r="B148">
            <v>295</v>
          </cell>
          <cell r="C148">
            <v>3</v>
          </cell>
        </row>
        <row r="149">
          <cell r="A149" t="str">
            <v>BARPALI</v>
          </cell>
          <cell r="B149">
            <v>380</v>
          </cell>
          <cell r="C149">
            <v>3.75</v>
          </cell>
        </row>
        <row r="150">
          <cell r="A150" t="str">
            <v>HUMMA</v>
          </cell>
          <cell r="B150">
            <v>250</v>
          </cell>
          <cell r="C150">
            <v>3</v>
          </cell>
        </row>
        <row r="151">
          <cell r="A151" t="str">
            <v>NARENDRAPUR</v>
          </cell>
          <cell r="B151">
            <v>225</v>
          </cell>
          <cell r="C151">
            <v>3</v>
          </cell>
        </row>
        <row r="152">
          <cell r="A152" t="str">
            <v>KANHEIPUR</v>
          </cell>
          <cell r="B152">
            <v>305</v>
          </cell>
          <cell r="C152">
            <v>3.75</v>
          </cell>
        </row>
        <row r="153">
          <cell r="A153" t="str">
            <v>BIRAMAHARAJPUR</v>
          </cell>
          <cell r="B153">
            <v>430</v>
          </cell>
          <cell r="C153">
            <v>4.25</v>
          </cell>
        </row>
        <row r="154">
          <cell r="A154" t="str">
            <v>PALUR</v>
          </cell>
          <cell r="B154">
            <v>260</v>
          </cell>
          <cell r="C154">
            <v>3.75</v>
          </cell>
        </row>
        <row r="155">
          <cell r="A155" t="str">
            <v>GOSALA</v>
          </cell>
          <cell r="B155">
            <v>300</v>
          </cell>
          <cell r="C155">
            <v>3.75</v>
          </cell>
        </row>
        <row r="156">
          <cell r="A156" t="str">
            <v>SANTIA</v>
          </cell>
          <cell r="B156">
            <v>265</v>
          </cell>
          <cell r="C156">
            <v>3.75</v>
          </cell>
        </row>
        <row r="157">
          <cell r="A157" t="str">
            <v xml:space="preserve">GANDABAHAL </v>
          </cell>
          <cell r="B157">
            <v>440</v>
          </cell>
          <cell r="C157">
            <v>4.25</v>
          </cell>
        </row>
        <row r="158">
          <cell r="A158" t="str">
            <v>GIRISOLA</v>
          </cell>
          <cell r="B158">
            <v>230</v>
          </cell>
          <cell r="C158">
            <v>3</v>
          </cell>
        </row>
        <row r="159">
          <cell r="A159" t="str">
            <v>PATTAMUNDAI</v>
          </cell>
          <cell r="B159">
            <v>80</v>
          </cell>
          <cell r="C159">
            <v>2.25</v>
          </cell>
        </row>
        <row r="160">
          <cell r="A160" t="str">
            <v>DELANG</v>
          </cell>
          <cell r="B160">
            <v>70</v>
          </cell>
          <cell r="C160">
            <v>2.25</v>
          </cell>
        </row>
        <row r="161">
          <cell r="A161" t="str">
            <v>NIMAPARA</v>
          </cell>
          <cell r="B161">
            <v>70</v>
          </cell>
          <cell r="C161">
            <v>2.25</v>
          </cell>
        </row>
        <row r="162">
          <cell r="A162" t="str">
            <v>PIPILI</v>
          </cell>
          <cell r="B162">
            <v>55</v>
          </cell>
          <cell r="C162">
            <v>2.25</v>
          </cell>
        </row>
        <row r="163">
          <cell r="A163" t="str">
            <v>HINJILIKATU</v>
          </cell>
          <cell r="B163">
            <v>235</v>
          </cell>
          <cell r="C163">
            <v>3</v>
          </cell>
        </row>
        <row r="164">
          <cell r="A164" t="str">
            <v>TULASIPUR,NAYAGARH</v>
          </cell>
          <cell r="B164">
            <v>130</v>
          </cell>
          <cell r="C164">
            <v>3</v>
          </cell>
        </row>
        <row r="165">
          <cell r="A165" t="str">
            <v>JAJPUR</v>
          </cell>
          <cell r="B165">
            <v>85</v>
          </cell>
          <cell r="C165">
            <v>2.25</v>
          </cell>
        </row>
        <row r="166">
          <cell r="A166" t="str">
            <v>BHAWANIPATNA</v>
          </cell>
          <cell r="B166">
            <v>450</v>
          </cell>
          <cell r="C166">
            <v>4.25</v>
          </cell>
        </row>
        <row r="167">
          <cell r="A167" t="str">
            <v>BALANGA</v>
          </cell>
          <cell r="B167">
            <v>60</v>
          </cell>
          <cell r="C167">
            <v>2.25</v>
          </cell>
        </row>
        <row r="168">
          <cell r="A168" t="str">
            <v>KAKATPUR</v>
          </cell>
          <cell r="B168">
            <v>75</v>
          </cell>
          <cell r="C168">
            <v>2.25</v>
          </cell>
        </row>
        <row r="169">
          <cell r="A169" t="str">
            <v>DHARMAGARH</v>
          </cell>
          <cell r="B169">
            <v>500</v>
          </cell>
          <cell r="C169">
            <v>4.25</v>
          </cell>
        </row>
        <row r="170">
          <cell r="A170" t="str">
            <v>SIMILIPADA</v>
          </cell>
          <cell r="B170">
            <v>110</v>
          </cell>
          <cell r="C170">
            <v>2.25</v>
          </cell>
        </row>
        <row r="171">
          <cell r="A171" t="str">
            <v>CHUDAPALI (BOLANGIR)</v>
          </cell>
          <cell r="B171">
            <v>475</v>
          </cell>
          <cell r="C171">
            <v>4.25</v>
          </cell>
        </row>
        <row r="172">
          <cell r="A172" t="str">
            <v>ATIGAON</v>
          </cell>
          <cell r="B172">
            <v>490</v>
          </cell>
          <cell r="C172">
            <v>4.25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7"/>
  <sheetViews>
    <sheetView tabSelected="1" workbookViewId="0">
      <selection activeCell="W3" sqref="V3:W3"/>
    </sheetView>
  </sheetViews>
  <sheetFormatPr defaultRowHeight="15"/>
  <cols>
    <col min="1" max="1" width="5.140625" style="1" customWidth="1"/>
    <col min="2" max="2" width="9.7109375" style="1" bestFit="1" customWidth="1"/>
    <col min="3" max="3" width="12.42578125" style="1" customWidth="1"/>
    <col min="4" max="4" width="10.42578125" style="1" customWidth="1"/>
    <col min="5" max="5" width="11.85546875" style="32" bestFit="1" customWidth="1"/>
    <col min="6" max="6" width="22.85546875" style="32" customWidth="1"/>
    <col min="7" max="7" width="6.42578125" style="1" bestFit="1" customWidth="1"/>
    <col min="8" max="8" width="18.7109375" style="1" customWidth="1"/>
    <col min="9" max="9" width="13.28515625" style="2" customWidth="1"/>
    <col min="10" max="10" width="6.85546875" style="2" customWidth="1"/>
    <col min="11" max="11" width="6.5703125" style="2" customWidth="1"/>
    <col min="12" max="12" width="8.5703125" style="2" customWidth="1"/>
    <col min="13" max="13" width="5.42578125" style="1" bestFit="1" customWidth="1"/>
    <col min="14" max="14" width="9.5703125" style="1" bestFit="1" customWidth="1"/>
    <col min="15" max="15" width="11.7109375" style="1" customWidth="1"/>
    <col min="16" max="16" width="9.85546875" style="1" customWidth="1"/>
    <col min="17" max="17" width="9.5703125" style="1" bestFit="1" customWidth="1"/>
    <col min="18" max="18" width="9.140625" style="1"/>
    <col min="19" max="19" width="10.5703125" style="1" bestFit="1" customWidth="1"/>
    <col min="20" max="16384" width="9.140625" style="1"/>
  </cols>
  <sheetData>
    <row r="1" spans="1:19" ht="15.75" thickBot="1"/>
    <row r="2" spans="1:19" ht="90" customHeight="1" thickBot="1">
      <c r="A2" s="71"/>
      <c r="B2" s="72"/>
      <c r="C2" s="72"/>
      <c r="D2" s="72"/>
      <c r="E2" s="72"/>
      <c r="F2" s="72"/>
      <c r="G2" s="73"/>
      <c r="H2" s="69"/>
      <c r="I2" s="67"/>
      <c r="J2" s="67"/>
      <c r="K2" s="68"/>
      <c r="L2" s="83" t="s">
        <v>87</v>
      </c>
      <c r="M2" s="84"/>
      <c r="N2" s="84"/>
      <c r="O2" s="84"/>
      <c r="P2" s="67"/>
      <c r="Q2" s="68"/>
      <c r="S2" s="2"/>
    </row>
    <row r="3" spans="1:19" s="3" customFormat="1" ht="75.75" customHeight="1" thickBot="1">
      <c r="A3" s="74" t="s">
        <v>84</v>
      </c>
      <c r="B3" s="75"/>
      <c r="C3" s="75"/>
      <c r="D3" s="75"/>
      <c r="E3" s="75"/>
      <c r="F3" s="75"/>
      <c r="G3" s="76"/>
      <c r="H3" s="48"/>
      <c r="I3" s="65"/>
      <c r="J3" s="65"/>
      <c r="K3" s="66"/>
      <c r="L3" s="85" t="s">
        <v>293</v>
      </c>
      <c r="M3" s="86"/>
      <c r="N3" s="86"/>
      <c r="O3" s="86"/>
      <c r="P3" s="86"/>
      <c r="Q3" s="87"/>
      <c r="R3" s="14"/>
      <c r="S3" s="14"/>
    </row>
    <row r="4" spans="1:19" s="33" customFormat="1" ht="48" customHeight="1" thickBot="1">
      <c r="A4" s="8" t="s">
        <v>0</v>
      </c>
      <c r="B4" s="9" t="s">
        <v>14</v>
      </c>
      <c r="C4" s="9" t="s">
        <v>1</v>
      </c>
      <c r="D4" s="9" t="s">
        <v>15</v>
      </c>
      <c r="E4" s="93" t="s">
        <v>16</v>
      </c>
      <c r="F4" s="10" t="s">
        <v>2</v>
      </c>
      <c r="G4" s="9" t="s">
        <v>8</v>
      </c>
      <c r="H4" s="10" t="s">
        <v>3</v>
      </c>
      <c r="I4" s="9" t="s">
        <v>13</v>
      </c>
      <c r="J4" s="7" t="s">
        <v>26</v>
      </c>
      <c r="K4" s="11" t="s">
        <v>4</v>
      </c>
      <c r="L4" s="12" t="s">
        <v>5</v>
      </c>
      <c r="M4" s="13" t="s">
        <v>6</v>
      </c>
      <c r="N4" s="37" t="s">
        <v>10</v>
      </c>
      <c r="O4" s="38" t="s">
        <v>85</v>
      </c>
      <c r="P4" s="41" t="s">
        <v>86</v>
      </c>
      <c r="Q4" s="16" t="s">
        <v>23</v>
      </c>
    </row>
    <row r="5" spans="1:19" s="4" customFormat="1" ht="15.95" customHeight="1">
      <c r="A5" s="49">
        <v>1</v>
      </c>
      <c r="B5" s="50" t="s">
        <v>93</v>
      </c>
      <c r="C5" s="50" t="s">
        <v>94</v>
      </c>
      <c r="D5" s="95" t="str">
        <f>VLOOKUP(C5,[1]Sheet1!$B$4:$C$104,2,FALSE)</f>
        <v>01.02.2025</v>
      </c>
      <c r="E5" s="51">
        <v>2591540895</v>
      </c>
      <c r="F5" s="52" t="s">
        <v>95</v>
      </c>
      <c r="G5" s="53" t="s">
        <v>9</v>
      </c>
      <c r="H5" s="96" t="s">
        <v>96</v>
      </c>
      <c r="I5" s="50" t="s">
        <v>22</v>
      </c>
      <c r="J5" s="50">
        <v>255</v>
      </c>
      <c r="K5" s="50">
        <v>20</v>
      </c>
      <c r="L5" s="50">
        <v>800</v>
      </c>
      <c r="M5" s="54">
        <f>VLOOKUP(H5,[2]Sheet1!$A$1:$C$175,3,FALSE)</f>
        <v>3.75</v>
      </c>
      <c r="N5" s="54">
        <f>L5*M5</f>
        <v>3000</v>
      </c>
      <c r="O5" s="54">
        <v>1500</v>
      </c>
      <c r="P5" s="54">
        <f>N5+O5</f>
        <v>4500</v>
      </c>
      <c r="Q5" s="55"/>
    </row>
    <row r="6" spans="1:19" s="4" customFormat="1" ht="15.95" customHeight="1">
      <c r="A6" s="56">
        <f>A5+1</f>
        <v>2</v>
      </c>
      <c r="B6" s="42" t="s">
        <v>97</v>
      </c>
      <c r="C6" s="42" t="s">
        <v>98</v>
      </c>
      <c r="D6" s="92" t="str">
        <f>VLOOKUP(C6,[1]Sheet1!$B$4:$C$104,2,FALSE)</f>
        <v>04.02.2025</v>
      </c>
      <c r="E6" s="43">
        <v>2591540896</v>
      </c>
      <c r="F6" s="28" t="s">
        <v>99</v>
      </c>
      <c r="G6" s="44" t="s">
        <v>9</v>
      </c>
      <c r="H6" s="91" t="s">
        <v>100</v>
      </c>
      <c r="I6" s="42" t="s">
        <v>19</v>
      </c>
      <c r="J6" s="42">
        <v>110</v>
      </c>
      <c r="K6" s="26">
        <v>8</v>
      </c>
      <c r="L6" s="26">
        <v>72</v>
      </c>
      <c r="M6" s="46">
        <f>VLOOKUP(H6,[2]Sheet1!$A$1:$C$175,3,FALSE)</f>
        <v>2.25</v>
      </c>
      <c r="N6" s="46">
        <f>L6*M6</f>
        <v>162</v>
      </c>
      <c r="O6" s="46"/>
      <c r="P6" s="46">
        <f>N6+O6</f>
        <v>162</v>
      </c>
      <c r="Q6" s="39"/>
    </row>
    <row r="7" spans="1:19" s="4" customFormat="1" ht="30">
      <c r="A7" s="56">
        <f t="shared" ref="A7:A70" si="0">A6+1</f>
        <v>3</v>
      </c>
      <c r="B7" s="42" t="s">
        <v>88</v>
      </c>
      <c r="C7" s="42" t="s">
        <v>89</v>
      </c>
      <c r="D7" s="92" t="str">
        <f>VLOOKUP(C7,[1]Sheet1!$B$4:$C$104,2,FALSE)</f>
        <v>04.02.2025</v>
      </c>
      <c r="E7" s="43">
        <v>2591540897</v>
      </c>
      <c r="F7" s="58" t="s">
        <v>90</v>
      </c>
      <c r="G7" s="44" t="s">
        <v>9</v>
      </c>
      <c r="H7" s="57" t="s">
        <v>91</v>
      </c>
      <c r="I7" s="42" t="s">
        <v>21</v>
      </c>
      <c r="J7" s="42">
        <v>190</v>
      </c>
      <c r="K7" s="42">
        <v>88</v>
      </c>
      <c r="L7" s="42">
        <v>1698</v>
      </c>
      <c r="M7" s="46">
        <f>VLOOKUP(H7,[2]Sheet1!$A$1:$C$175,3,FALSE)</f>
        <v>3</v>
      </c>
      <c r="N7" s="46">
        <f>L7*M7</f>
        <v>5094</v>
      </c>
      <c r="O7" s="46">
        <v>1500</v>
      </c>
      <c r="P7" s="46">
        <f>N7+O7</f>
        <v>6594</v>
      </c>
      <c r="Q7" s="59" t="s">
        <v>92</v>
      </c>
    </row>
    <row r="8" spans="1:19" s="4" customFormat="1" ht="30">
      <c r="A8" s="56">
        <f t="shared" si="0"/>
        <v>4</v>
      </c>
      <c r="B8" s="42" t="s">
        <v>101</v>
      </c>
      <c r="C8" s="42" t="s">
        <v>105</v>
      </c>
      <c r="D8" s="92" t="str">
        <f>VLOOKUP(C8,[1]Sheet1!$B$4:$C$104,2,FALSE)</f>
        <v>10.02.2025</v>
      </c>
      <c r="E8" s="43">
        <v>2591540898</v>
      </c>
      <c r="F8" s="57" t="s">
        <v>106</v>
      </c>
      <c r="G8" s="44" t="s">
        <v>9</v>
      </c>
      <c r="H8" s="57" t="s">
        <v>107</v>
      </c>
      <c r="I8" s="42" t="s">
        <v>21</v>
      </c>
      <c r="J8" s="42">
        <v>200</v>
      </c>
      <c r="K8" s="42">
        <v>20</v>
      </c>
      <c r="L8" s="42">
        <v>166</v>
      </c>
      <c r="M8" s="46">
        <f>VLOOKUP(H8,[2]Sheet1!$A$1:$C$175,3,FALSE)</f>
        <v>3</v>
      </c>
      <c r="N8" s="46">
        <f>L8*M8</f>
        <v>498</v>
      </c>
      <c r="O8" s="46">
        <v>500</v>
      </c>
      <c r="P8" s="46">
        <f>N8+O8</f>
        <v>998</v>
      </c>
      <c r="Q8" s="47"/>
    </row>
    <row r="9" spans="1:19" s="4" customFormat="1" ht="15.95" customHeight="1">
      <c r="A9" s="56">
        <f t="shared" si="0"/>
        <v>5</v>
      </c>
      <c r="B9" s="42" t="s">
        <v>101</v>
      </c>
      <c r="C9" s="42" t="s">
        <v>102</v>
      </c>
      <c r="D9" s="92" t="str">
        <f>VLOOKUP(C9,[1]Sheet1!$B$4:$C$104,2,FALSE)</f>
        <v>10.02.2025</v>
      </c>
      <c r="E9" s="43">
        <v>2591540899</v>
      </c>
      <c r="F9" s="58" t="s">
        <v>103</v>
      </c>
      <c r="G9" s="44" t="s">
        <v>9</v>
      </c>
      <c r="H9" s="57" t="s">
        <v>104</v>
      </c>
      <c r="I9" s="42" t="s">
        <v>21</v>
      </c>
      <c r="J9" s="42">
        <v>185</v>
      </c>
      <c r="K9" s="42">
        <v>6</v>
      </c>
      <c r="L9" s="42">
        <v>42</v>
      </c>
      <c r="M9" s="46">
        <f>VLOOKUP(H9,[2]Sheet1!$A$1:$C$175,3,FALSE)</f>
        <v>3</v>
      </c>
      <c r="N9" s="46">
        <f>L9*M9</f>
        <v>126</v>
      </c>
      <c r="O9" s="46">
        <v>500</v>
      </c>
      <c r="P9" s="46">
        <f>N9+O9</f>
        <v>626</v>
      </c>
      <c r="Q9" s="47"/>
    </row>
    <row r="10" spans="1:19" s="4" customFormat="1" ht="30">
      <c r="A10" s="56">
        <f t="shared" si="0"/>
        <v>6</v>
      </c>
      <c r="B10" s="42" t="s">
        <v>127</v>
      </c>
      <c r="C10" s="42" t="s">
        <v>132</v>
      </c>
      <c r="D10" s="92" t="str">
        <f>VLOOKUP(C10,[1]Sheet1!$B$4:$C$104,2,FALSE)</f>
        <v>11.02.2025</v>
      </c>
      <c r="E10" s="43">
        <v>2591540900</v>
      </c>
      <c r="F10" s="57" t="s">
        <v>133</v>
      </c>
      <c r="G10" s="44" t="s">
        <v>9</v>
      </c>
      <c r="H10" s="57" t="s">
        <v>134</v>
      </c>
      <c r="I10" s="42" t="s">
        <v>21</v>
      </c>
      <c r="J10" s="42">
        <v>200</v>
      </c>
      <c r="K10" s="42">
        <v>22</v>
      </c>
      <c r="L10" s="42">
        <v>374</v>
      </c>
      <c r="M10" s="46">
        <f>VLOOKUP(H10,[2]Sheet1!$A$1:$C$175,3,FALSE)</f>
        <v>3</v>
      </c>
      <c r="N10" s="46">
        <f>L10*M10</f>
        <v>1122</v>
      </c>
      <c r="O10" s="46"/>
      <c r="P10" s="46">
        <f>N10+O10</f>
        <v>1122</v>
      </c>
      <c r="Q10" s="47"/>
    </row>
    <row r="11" spans="1:19" s="4" customFormat="1" ht="32.25" customHeight="1">
      <c r="A11" s="56">
        <f t="shared" si="0"/>
        <v>7</v>
      </c>
      <c r="B11" s="42" t="s">
        <v>127</v>
      </c>
      <c r="C11" s="42" t="s">
        <v>136</v>
      </c>
      <c r="D11" s="92" t="str">
        <f>VLOOKUP(C11,[1]Sheet1!$B$4:$C$104,2,FALSE)</f>
        <v>11.02.2025</v>
      </c>
      <c r="E11" s="43">
        <v>2591540901</v>
      </c>
      <c r="F11" s="57" t="s">
        <v>133</v>
      </c>
      <c r="G11" s="44" t="s">
        <v>9</v>
      </c>
      <c r="H11" s="57" t="s">
        <v>134</v>
      </c>
      <c r="I11" s="42" t="s">
        <v>21</v>
      </c>
      <c r="J11" s="42">
        <v>200</v>
      </c>
      <c r="K11" s="42">
        <v>51</v>
      </c>
      <c r="L11" s="42">
        <v>790</v>
      </c>
      <c r="M11" s="46">
        <f>VLOOKUP(H11,[2]Sheet1!$A$1:$C$175,3,FALSE)</f>
        <v>3</v>
      </c>
      <c r="N11" s="46">
        <f>L11*M11</f>
        <v>2370</v>
      </c>
      <c r="O11" s="46">
        <v>2000</v>
      </c>
      <c r="P11" s="46">
        <f>N11+O11</f>
        <v>4370</v>
      </c>
      <c r="Q11" s="47"/>
    </row>
    <row r="12" spans="1:19" s="4" customFormat="1" ht="30">
      <c r="A12" s="56">
        <f t="shared" si="0"/>
        <v>8</v>
      </c>
      <c r="B12" s="42" t="s">
        <v>108</v>
      </c>
      <c r="C12" s="42" t="s">
        <v>114</v>
      </c>
      <c r="D12" s="92" t="str">
        <f>VLOOKUP(C12,[1]Sheet1!$B$4:$C$104,2,FALSE)</f>
        <v>11.02.2025</v>
      </c>
      <c r="E12" s="43">
        <v>2591540902</v>
      </c>
      <c r="F12" s="58" t="s">
        <v>115</v>
      </c>
      <c r="G12" s="44" t="s">
        <v>9</v>
      </c>
      <c r="H12" s="57" t="s">
        <v>116</v>
      </c>
      <c r="I12" s="42" t="s">
        <v>117</v>
      </c>
      <c r="J12" s="42">
        <v>75</v>
      </c>
      <c r="K12" s="42">
        <v>33</v>
      </c>
      <c r="L12" s="42">
        <v>601</v>
      </c>
      <c r="M12" s="46">
        <f>VLOOKUP(H12,[2]Sheet1!$A$1:$C$175,3,FALSE)</f>
        <v>2.25</v>
      </c>
      <c r="N12" s="46">
        <f>L12*M12</f>
        <v>1352.25</v>
      </c>
      <c r="O12" s="46"/>
      <c r="P12" s="46">
        <f>N12+O12</f>
        <v>1352.25</v>
      </c>
      <c r="Q12" s="47"/>
    </row>
    <row r="13" spans="1:19" s="4" customFormat="1" ht="15.95" customHeight="1">
      <c r="A13" s="56">
        <f t="shared" si="0"/>
        <v>9</v>
      </c>
      <c r="B13" s="42" t="s">
        <v>137</v>
      </c>
      <c r="C13" s="42" t="s">
        <v>142</v>
      </c>
      <c r="D13" s="92" t="str">
        <f>VLOOKUP(C13,[1]Sheet1!$B$4:$C$104,2,FALSE)</f>
        <v>11.02.2025</v>
      </c>
      <c r="E13" s="43">
        <v>2591540903</v>
      </c>
      <c r="F13" s="57" t="s">
        <v>122</v>
      </c>
      <c r="G13" s="44" t="s">
        <v>9</v>
      </c>
      <c r="H13" s="57" t="s">
        <v>123</v>
      </c>
      <c r="I13" s="42" t="s">
        <v>124</v>
      </c>
      <c r="J13" s="42">
        <v>490</v>
      </c>
      <c r="K13" s="42">
        <v>18</v>
      </c>
      <c r="L13" s="42">
        <v>150</v>
      </c>
      <c r="M13" s="46">
        <f>VLOOKUP(H13,[2]Sheet1!$A$1:$C$175,3,FALSE)</f>
        <v>4.25</v>
      </c>
      <c r="N13" s="46">
        <f>L13*M13</f>
        <v>637.5</v>
      </c>
      <c r="O13" s="46"/>
      <c r="P13" s="46">
        <f>N13+O13</f>
        <v>637.5</v>
      </c>
      <c r="Q13" s="97"/>
    </row>
    <row r="14" spans="1:19" s="4" customFormat="1" ht="30">
      <c r="A14" s="56">
        <f t="shared" si="0"/>
        <v>10</v>
      </c>
      <c r="B14" s="42" t="s">
        <v>137</v>
      </c>
      <c r="C14" s="42" t="s">
        <v>153</v>
      </c>
      <c r="D14" s="92" t="str">
        <f>VLOOKUP(C14,[1]Sheet1!$B$4:$C$104,2,FALSE)</f>
        <v>11.02.2025</v>
      </c>
      <c r="E14" s="43">
        <v>2591540904</v>
      </c>
      <c r="F14" s="57" t="s">
        <v>149</v>
      </c>
      <c r="G14" s="44" t="s">
        <v>9</v>
      </c>
      <c r="H14" s="57" t="s">
        <v>150</v>
      </c>
      <c r="I14" s="42" t="s">
        <v>124</v>
      </c>
      <c r="J14" s="42">
        <v>450</v>
      </c>
      <c r="K14" s="42">
        <v>23</v>
      </c>
      <c r="L14" s="42">
        <v>203</v>
      </c>
      <c r="M14" s="46">
        <f>VLOOKUP(H14,[2]Sheet1!$A$1:$C$175,3,FALSE)</f>
        <v>4.25</v>
      </c>
      <c r="N14" s="46">
        <f>L14*M14</f>
        <v>862.75</v>
      </c>
      <c r="O14" s="46"/>
      <c r="P14" s="46">
        <f>N14+O14</f>
        <v>862.75</v>
      </c>
      <c r="Q14" s="47"/>
    </row>
    <row r="15" spans="1:19" s="4" customFormat="1" ht="30">
      <c r="A15" s="56">
        <f t="shared" si="0"/>
        <v>11</v>
      </c>
      <c r="B15" s="42" t="s">
        <v>127</v>
      </c>
      <c r="C15" s="42" t="s">
        <v>135</v>
      </c>
      <c r="D15" s="92" t="str">
        <f>VLOOKUP(C15,[1]Sheet1!$B$4:$C$104,2,FALSE)</f>
        <v>12.02.2025</v>
      </c>
      <c r="E15" s="43">
        <v>2591540905</v>
      </c>
      <c r="F15" s="57" t="s">
        <v>133</v>
      </c>
      <c r="G15" s="44" t="s">
        <v>9</v>
      </c>
      <c r="H15" s="57" t="s">
        <v>134</v>
      </c>
      <c r="I15" s="42" t="s">
        <v>21</v>
      </c>
      <c r="J15" s="42">
        <v>200</v>
      </c>
      <c r="K15" s="42">
        <v>24</v>
      </c>
      <c r="L15" s="42">
        <v>430</v>
      </c>
      <c r="M15" s="46">
        <f>VLOOKUP(H15,[2]Sheet1!$A$1:$C$175,3,FALSE)</f>
        <v>3</v>
      </c>
      <c r="N15" s="46">
        <f>L15*M15</f>
        <v>1290</v>
      </c>
      <c r="O15" s="46"/>
      <c r="P15" s="46">
        <f>N15+O15</f>
        <v>1290</v>
      </c>
      <c r="Q15" s="47"/>
    </row>
    <row r="16" spans="1:19" s="4" customFormat="1" ht="15.95" customHeight="1">
      <c r="A16" s="56">
        <f t="shared" si="0"/>
        <v>12</v>
      </c>
      <c r="B16" s="42" t="s">
        <v>108</v>
      </c>
      <c r="C16" s="42" t="s">
        <v>118</v>
      </c>
      <c r="D16" s="92" t="str">
        <f>VLOOKUP(C16,[1]Sheet1!$B$4:$C$104,2,FALSE)</f>
        <v>12.02.2025</v>
      </c>
      <c r="E16" s="43">
        <v>2591540906</v>
      </c>
      <c r="F16" s="58" t="s">
        <v>24</v>
      </c>
      <c r="G16" s="44" t="s">
        <v>9</v>
      </c>
      <c r="H16" s="57" t="s">
        <v>25</v>
      </c>
      <c r="I16" s="42" t="s">
        <v>19</v>
      </c>
      <c r="J16" s="42">
        <v>130</v>
      </c>
      <c r="K16" s="42">
        <v>64</v>
      </c>
      <c r="L16" s="42">
        <v>958</v>
      </c>
      <c r="M16" s="46">
        <f>VLOOKUP(H16,[2]Sheet1!$A$1:$C$175,3,FALSE)</f>
        <v>3</v>
      </c>
      <c r="N16" s="46">
        <f>L16*M16</f>
        <v>2874</v>
      </c>
      <c r="O16" s="46"/>
      <c r="P16" s="46">
        <f>N16+O16</f>
        <v>2874</v>
      </c>
      <c r="Q16" s="47"/>
    </row>
    <row r="17" spans="1:17" s="4" customFormat="1" ht="30">
      <c r="A17" s="56">
        <f t="shared" si="0"/>
        <v>13</v>
      </c>
      <c r="B17" s="42" t="s">
        <v>137</v>
      </c>
      <c r="C17" s="42" t="s">
        <v>152</v>
      </c>
      <c r="D17" s="92" t="str">
        <f>VLOOKUP(C17,[1]Sheet1!$B$4:$C$104,2,FALSE)</f>
        <v>12.02.2025</v>
      </c>
      <c r="E17" s="43">
        <v>2591540907</v>
      </c>
      <c r="F17" s="57" t="s">
        <v>149</v>
      </c>
      <c r="G17" s="44" t="s">
        <v>9</v>
      </c>
      <c r="H17" s="57" t="s">
        <v>150</v>
      </c>
      <c r="I17" s="42" t="s">
        <v>124</v>
      </c>
      <c r="J17" s="42">
        <v>450</v>
      </c>
      <c r="K17" s="42">
        <v>26</v>
      </c>
      <c r="L17" s="42">
        <v>546</v>
      </c>
      <c r="M17" s="46">
        <f>VLOOKUP(H17,[2]Sheet1!$A$1:$C$175,3,FALSE)</f>
        <v>4.25</v>
      </c>
      <c r="N17" s="46">
        <f>L17*M17</f>
        <v>2320.5</v>
      </c>
      <c r="O17" s="46"/>
      <c r="P17" s="46">
        <f>N17+O17</f>
        <v>2320.5</v>
      </c>
      <c r="Q17" s="47"/>
    </row>
    <row r="18" spans="1:17" s="4" customFormat="1" ht="15.95" customHeight="1">
      <c r="A18" s="56">
        <f t="shared" si="0"/>
        <v>14</v>
      </c>
      <c r="B18" s="42" t="s">
        <v>137</v>
      </c>
      <c r="C18" s="42" t="s">
        <v>144</v>
      </c>
      <c r="D18" s="92" t="str">
        <f>VLOOKUP(C18,[1]Sheet1!$B$4:$C$104,2,FALSE)</f>
        <v>12.02.2025</v>
      </c>
      <c r="E18" s="43">
        <v>2591540908</v>
      </c>
      <c r="F18" s="57" t="s">
        <v>122</v>
      </c>
      <c r="G18" s="44" t="s">
        <v>9</v>
      </c>
      <c r="H18" s="57" t="s">
        <v>123</v>
      </c>
      <c r="I18" s="42" t="s">
        <v>124</v>
      </c>
      <c r="J18" s="42">
        <v>490</v>
      </c>
      <c r="K18" s="42">
        <v>19</v>
      </c>
      <c r="L18" s="42">
        <v>362</v>
      </c>
      <c r="M18" s="46">
        <f>VLOOKUP(H18,[2]Sheet1!$A$1:$C$175,3,FALSE)</f>
        <v>4.25</v>
      </c>
      <c r="N18" s="46">
        <f>L18*M18</f>
        <v>1538.5</v>
      </c>
      <c r="O18" s="46"/>
      <c r="P18" s="46">
        <f>N18+O18</f>
        <v>1538.5</v>
      </c>
      <c r="Q18" s="47"/>
    </row>
    <row r="19" spans="1:17" s="4" customFormat="1" ht="15.95" customHeight="1">
      <c r="A19" s="56">
        <f t="shared" si="0"/>
        <v>15</v>
      </c>
      <c r="B19" s="42" t="s">
        <v>108</v>
      </c>
      <c r="C19" s="42" t="s">
        <v>119</v>
      </c>
      <c r="D19" s="92" t="str">
        <f>VLOOKUP(C19,[1]Sheet1!$B$4:$C$104,2,FALSE)</f>
        <v>12.02.2025</v>
      </c>
      <c r="E19" s="43">
        <v>2591540909</v>
      </c>
      <c r="F19" s="58" t="s">
        <v>24</v>
      </c>
      <c r="G19" s="44" t="s">
        <v>9</v>
      </c>
      <c r="H19" s="57" t="s">
        <v>25</v>
      </c>
      <c r="I19" s="42" t="s">
        <v>19</v>
      </c>
      <c r="J19" s="42">
        <v>130</v>
      </c>
      <c r="K19" s="42">
        <v>37</v>
      </c>
      <c r="L19" s="42">
        <v>717</v>
      </c>
      <c r="M19" s="46">
        <f>VLOOKUP(H19,[2]Sheet1!$A$1:$C$175,3,FALSE)</f>
        <v>3</v>
      </c>
      <c r="N19" s="46">
        <f>L19*M19</f>
        <v>2151</v>
      </c>
      <c r="O19" s="46">
        <v>1000</v>
      </c>
      <c r="P19" s="46">
        <f>N19+O19</f>
        <v>3151</v>
      </c>
      <c r="Q19" s="59" t="s">
        <v>92</v>
      </c>
    </row>
    <row r="20" spans="1:17" s="4" customFormat="1" ht="15.95" customHeight="1">
      <c r="A20" s="56">
        <f t="shared" si="0"/>
        <v>16</v>
      </c>
      <c r="B20" s="42" t="s">
        <v>108</v>
      </c>
      <c r="C20" s="42" t="s">
        <v>109</v>
      </c>
      <c r="D20" s="92" t="str">
        <f>VLOOKUP(C20,[1]Sheet1!$B$4:$C$104,2,FALSE)</f>
        <v>12.02.2025</v>
      </c>
      <c r="E20" s="43">
        <v>2591540910</v>
      </c>
      <c r="F20" s="58" t="s">
        <v>110</v>
      </c>
      <c r="G20" s="44" t="s">
        <v>9</v>
      </c>
      <c r="H20" s="57" t="s">
        <v>111</v>
      </c>
      <c r="I20" s="42" t="s">
        <v>112</v>
      </c>
      <c r="J20" s="42">
        <v>190</v>
      </c>
      <c r="K20" s="42">
        <v>18</v>
      </c>
      <c r="L20" s="42">
        <v>392</v>
      </c>
      <c r="M20" s="46">
        <f>VLOOKUP(H20,[2]Sheet1!$A$1:$C$175,3,FALSE)</f>
        <v>3</v>
      </c>
      <c r="N20" s="46">
        <f>L20*M20</f>
        <v>1176</v>
      </c>
      <c r="O20" s="46">
        <v>700</v>
      </c>
      <c r="P20" s="46">
        <f>N20+O20</f>
        <v>1876</v>
      </c>
      <c r="Q20" s="59" t="s">
        <v>113</v>
      </c>
    </row>
    <row r="21" spans="1:17" s="4" customFormat="1" ht="30">
      <c r="A21" s="56">
        <f t="shared" si="0"/>
        <v>17</v>
      </c>
      <c r="B21" s="42" t="s">
        <v>137</v>
      </c>
      <c r="C21" s="42" t="s">
        <v>148</v>
      </c>
      <c r="D21" s="92" t="str">
        <f>VLOOKUP(C21,[1]Sheet1!$B$4:$C$104,2,FALSE)</f>
        <v>12.02.2025</v>
      </c>
      <c r="E21" s="43">
        <v>2591540911</v>
      </c>
      <c r="F21" s="57" t="s">
        <v>149</v>
      </c>
      <c r="G21" s="44" t="s">
        <v>9</v>
      </c>
      <c r="H21" s="57" t="s">
        <v>150</v>
      </c>
      <c r="I21" s="42" t="s">
        <v>124</v>
      </c>
      <c r="J21" s="42">
        <v>450</v>
      </c>
      <c r="K21" s="42">
        <v>10</v>
      </c>
      <c r="L21" s="42">
        <v>130</v>
      </c>
      <c r="M21" s="46">
        <f>VLOOKUP(H21,[2]Sheet1!$A$1:$C$175,3,FALSE)</f>
        <v>4.25</v>
      </c>
      <c r="N21" s="46">
        <f>L21*M21</f>
        <v>552.5</v>
      </c>
      <c r="O21" s="46"/>
      <c r="P21" s="46">
        <f>N21+O21</f>
        <v>552.5</v>
      </c>
      <c r="Q21" s="47"/>
    </row>
    <row r="22" spans="1:17" s="4" customFormat="1" ht="30">
      <c r="A22" s="56">
        <f t="shared" si="0"/>
        <v>18</v>
      </c>
      <c r="B22" s="42" t="s">
        <v>137</v>
      </c>
      <c r="C22" s="42" t="s">
        <v>151</v>
      </c>
      <c r="D22" s="92" t="str">
        <f>VLOOKUP(C22,[1]Sheet1!$B$4:$C$104,2,FALSE)</f>
        <v>12.02.2025</v>
      </c>
      <c r="E22" s="43">
        <v>2591540912</v>
      </c>
      <c r="F22" s="57" t="s">
        <v>149</v>
      </c>
      <c r="G22" s="44" t="s">
        <v>9</v>
      </c>
      <c r="H22" s="57" t="s">
        <v>150</v>
      </c>
      <c r="I22" s="42" t="s">
        <v>124</v>
      </c>
      <c r="J22" s="42">
        <v>450</v>
      </c>
      <c r="K22" s="42">
        <v>18</v>
      </c>
      <c r="L22" s="42">
        <v>298</v>
      </c>
      <c r="M22" s="46">
        <f>VLOOKUP(H22,[2]Sheet1!$A$1:$C$175,3,FALSE)</f>
        <v>4.25</v>
      </c>
      <c r="N22" s="46">
        <f>L22*M22</f>
        <v>1266.5</v>
      </c>
      <c r="O22" s="46"/>
      <c r="P22" s="46">
        <f>N22+O22</f>
        <v>1266.5</v>
      </c>
      <c r="Q22" s="47"/>
    </row>
    <row r="23" spans="1:17" s="4" customFormat="1" ht="15.95" customHeight="1">
      <c r="A23" s="56">
        <f t="shared" si="0"/>
        <v>19</v>
      </c>
      <c r="B23" s="26" t="s">
        <v>108</v>
      </c>
      <c r="C23" s="26" t="s">
        <v>120</v>
      </c>
      <c r="D23" s="88" t="s">
        <v>121</v>
      </c>
      <c r="E23" s="94">
        <v>2591540913</v>
      </c>
      <c r="F23" s="91" t="s">
        <v>122</v>
      </c>
      <c r="G23" s="27" t="s">
        <v>9</v>
      </c>
      <c r="H23" s="29" t="s">
        <v>123</v>
      </c>
      <c r="I23" s="42" t="s">
        <v>124</v>
      </c>
      <c r="J23" s="42">
        <v>490</v>
      </c>
      <c r="K23" s="26">
        <v>16</v>
      </c>
      <c r="L23" s="26">
        <v>287</v>
      </c>
      <c r="M23" s="46">
        <v>4.25</v>
      </c>
      <c r="N23" s="46">
        <f>L23*M23</f>
        <v>1219.75</v>
      </c>
      <c r="O23" s="46">
        <v>1000</v>
      </c>
      <c r="P23" s="46">
        <f>N23+O23</f>
        <v>2219.75</v>
      </c>
      <c r="Q23" s="39"/>
    </row>
    <row r="24" spans="1:17" s="4" customFormat="1" ht="15.95" customHeight="1">
      <c r="A24" s="56">
        <f t="shared" si="0"/>
        <v>20</v>
      </c>
      <c r="B24" s="42" t="s">
        <v>155</v>
      </c>
      <c r="C24" s="42" t="s">
        <v>161</v>
      </c>
      <c r="D24" s="92" t="str">
        <f>VLOOKUP(C24,[1]Sheet1!$B$4:$C$104,2,FALSE)</f>
        <v>12.02.2025</v>
      </c>
      <c r="E24" s="43">
        <v>2591540914</v>
      </c>
      <c r="F24" s="28" t="s">
        <v>99</v>
      </c>
      <c r="G24" s="44" t="s">
        <v>9</v>
      </c>
      <c r="H24" s="91" t="s">
        <v>100</v>
      </c>
      <c r="I24" s="42" t="s">
        <v>19</v>
      </c>
      <c r="J24" s="42">
        <v>110</v>
      </c>
      <c r="K24" s="26">
        <v>29</v>
      </c>
      <c r="L24" s="26">
        <v>581</v>
      </c>
      <c r="M24" s="46">
        <f>VLOOKUP(H24,[2]Sheet1!$A$1:$C$175,3,FALSE)</f>
        <v>2.25</v>
      </c>
      <c r="N24" s="46">
        <f>L24*M24</f>
        <v>1307.25</v>
      </c>
      <c r="O24" s="46"/>
      <c r="P24" s="46">
        <f>N24+O24</f>
        <v>1307.25</v>
      </c>
      <c r="Q24" s="39"/>
    </row>
    <row r="25" spans="1:17" s="4" customFormat="1" ht="30">
      <c r="A25" s="56">
        <f t="shared" si="0"/>
        <v>21</v>
      </c>
      <c r="B25" s="42" t="s">
        <v>125</v>
      </c>
      <c r="C25" s="42" t="s">
        <v>126</v>
      </c>
      <c r="D25" s="92" t="str">
        <f>VLOOKUP(C25,[1]Sheet1!$B$4:$C$104,2,FALSE)</f>
        <v>12.02.2025</v>
      </c>
      <c r="E25" s="43">
        <v>2591540915</v>
      </c>
      <c r="F25" s="58" t="s">
        <v>115</v>
      </c>
      <c r="G25" s="44" t="s">
        <v>9</v>
      </c>
      <c r="H25" s="28" t="s">
        <v>116</v>
      </c>
      <c r="I25" s="42" t="s">
        <v>117</v>
      </c>
      <c r="J25" s="42">
        <v>75</v>
      </c>
      <c r="K25" s="42">
        <v>27</v>
      </c>
      <c r="L25" s="42">
        <v>546</v>
      </c>
      <c r="M25" s="46">
        <f>VLOOKUP(H25,[2]Sheet1!$A$1:$C$175,3,FALSE)</f>
        <v>2.25</v>
      </c>
      <c r="N25" s="46">
        <f>L25*M25</f>
        <v>1228.5</v>
      </c>
      <c r="O25" s="46"/>
      <c r="P25" s="46">
        <f>N25+O25</f>
        <v>1228.5</v>
      </c>
      <c r="Q25" s="47"/>
    </row>
    <row r="26" spans="1:17" s="4" customFormat="1" ht="15.95" customHeight="1">
      <c r="A26" s="56">
        <f t="shared" si="0"/>
        <v>22</v>
      </c>
      <c r="B26" s="42" t="s">
        <v>127</v>
      </c>
      <c r="C26" s="42" t="s">
        <v>128</v>
      </c>
      <c r="D26" s="92" t="str">
        <f>VLOOKUP(C26,[1]Sheet1!$B$4:$C$104,2,FALSE)</f>
        <v>13.02.2025</v>
      </c>
      <c r="E26" s="43">
        <v>2591540916</v>
      </c>
      <c r="F26" s="58" t="s">
        <v>129</v>
      </c>
      <c r="G26" s="44" t="s">
        <v>9</v>
      </c>
      <c r="H26" s="57" t="s">
        <v>130</v>
      </c>
      <c r="I26" s="42" t="s">
        <v>131</v>
      </c>
      <c r="J26" s="42">
        <v>430</v>
      </c>
      <c r="K26" s="42">
        <v>26</v>
      </c>
      <c r="L26" s="42">
        <v>1000</v>
      </c>
      <c r="M26" s="46">
        <f>VLOOKUP(H26,[2]Sheet1!$A$1:$C$175,3,FALSE)</f>
        <v>4.25</v>
      </c>
      <c r="N26" s="46">
        <f>L26*M26</f>
        <v>4250</v>
      </c>
      <c r="O26" s="46">
        <v>2000</v>
      </c>
      <c r="P26" s="46">
        <f>N26+O26</f>
        <v>6250</v>
      </c>
      <c r="Q26" s="47"/>
    </row>
    <row r="27" spans="1:17" s="4" customFormat="1" ht="15.95" customHeight="1">
      <c r="A27" s="56">
        <f t="shared" si="0"/>
        <v>23</v>
      </c>
      <c r="B27" s="42" t="s">
        <v>166</v>
      </c>
      <c r="C27" s="42" t="s">
        <v>171</v>
      </c>
      <c r="D27" s="92" t="str">
        <f>VLOOKUP(C27,[1]Sheet1!$B$4:$C$104,2,FALSE)</f>
        <v>13.02.2025</v>
      </c>
      <c r="E27" s="43">
        <v>2591540917</v>
      </c>
      <c r="F27" s="58" t="s">
        <v>168</v>
      </c>
      <c r="G27" s="44" t="s">
        <v>9</v>
      </c>
      <c r="H27" s="57" t="s">
        <v>169</v>
      </c>
      <c r="I27" s="42" t="s">
        <v>112</v>
      </c>
      <c r="J27" s="42">
        <v>210</v>
      </c>
      <c r="K27" s="42">
        <v>36</v>
      </c>
      <c r="L27" s="42">
        <v>808</v>
      </c>
      <c r="M27" s="46">
        <f>VLOOKUP(H27,[2]Sheet1!$A$1:$C$175,3,FALSE)</f>
        <v>3</v>
      </c>
      <c r="N27" s="46">
        <f>L27*M27</f>
        <v>2424</v>
      </c>
      <c r="O27" s="46">
        <v>1500</v>
      </c>
      <c r="P27" s="46">
        <f>N27+O27</f>
        <v>3924</v>
      </c>
      <c r="Q27" s="47"/>
    </row>
    <row r="28" spans="1:17" s="4" customFormat="1" ht="15.95" customHeight="1">
      <c r="A28" s="56">
        <f t="shared" si="0"/>
        <v>24</v>
      </c>
      <c r="B28" s="42" t="s">
        <v>166</v>
      </c>
      <c r="C28" s="42" t="s">
        <v>172</v>
      </c>
      <c r="D28" s="92" t="str">
        <f>VLOOKUP(C28,[1]Sheet1!$B$4:$C$104,2,FALSE)</f>
        <v>13.02.2025</v>
      </c>
      <c r="E28" s="43">
        <v>2591540918</v>
      </c>
      <c r="F28" s="58" t="s">
        <v>168</v>
      </c>
      <c r="G28" s="44" t="s">
        <v>9</v>
      </c>
      <c r="H28" s="57" t="s">
        <v>169</v>
      </c>
      <c r="I28" s="42" t="s">
        <v>112</v>
      </c>
      <c r="J28" s="42">
        <v>210</v>
      </c>
      <c r="K28" s="42">
        <v>20</v>
      </c>
      <c r="L28" s="42">
        <v>428</v>
      </c>
      <c r="M28" s="46">
        <f>VLOOKUP(H28,[2]Sheet1!$A$1:$C$175,3,FALSE)</f>
        <v>3</v>
      </c>
      <c r="N28" s="46">
        <f>L28*M28</f>
        <v>1284</v>
      </c>
      <c r="O28" s="46"/>
      <c r="P28" s="46">
        <f>N28+O28</f>
        <v>1284</v>
      </c>
      <c r="Q28" s="47"/>
    </row>
    <row r="29" spans="1:17" s="4" customFormat="1" ht="15.95" customHeight="1">
      <c r="A29" s="56">
        <f t="shared" si="0"/>
        <v>25</v>
      </c>
      <c r="B29" s="42" t="s">
        <v>166</v>
      </c>
      <c r="C29" s="42" t="s">
        <v>170</v>
      </c>
      <c r="D29" s="92" t="str">
        <f>VLOOKUP(C29,[1]Sheet1!$B$4:$C$104,2,FALSE)</f>
        <v>13.02.2025</v>
      </c>
      <c r="E29" s="43">
        <v>2591540919</v>
      </c>
      <c r="F29" s="58" t="s">
        <v>168</v>
      </c>
      <c r="G29" s="44" t="s">
        <v>9</v>
      </c>
      <c r="H29" s="57" t="s">
        <v>169</v>
      </c>
      <c r="I29" s="42" t="s">
        <v>112</v>
      </c>
      <c r="J29" s="42">
        <v>210</v>
      </c>
      <c r="K29" s="42">
        <v>5</v>
      </c>
      <c r="L29" s="42">
        <v>67</v>
      </c>
      <c r="M29" s="46">
        <f>VLOOKUP(H29,[2]Sheet1!$A$1:$C$175,3,FALSE)</f>
        <v>3</v>
      </c>
      <c r="N29" s="46">
        <f>L29*M29</f>
        <v>201</v>
      </c>
      <c r="O29" s="46"/>
      <c r="P29" s="46">
        <f>N29+O29</f>
        <v>201</v>
      </c>
      <c r="Q29" s="47"/>
    </row>
    <row r="30" spans="1:17" s="4" customFormat="1" ht="15.95" customHeight="1">
      <c r="A30" s="56">
        <f t="shared" si="0"/>
        <v>26</v>
      </c>
      <c r="B30" s="42" t="s">
        <v>137</v>
      </c>
      <c r="C30" s="42" t="s">
        <v>138</v>
      </c>
      <c r="D30" s="92" t="str">
        <f>VLOOKUP(C30,[1]Sheet1!$B$4:$C$104,2,FALSE)</f>
        <v>13.02.2025</v>
      </c>
      <c r="E30" s="43">
        <v>2591540920</v>
      </c>
      <c r="F30" s="58" t="s">
        <v>78</v>
      </c>
      <c r="G30" s="44" t="s">
        <v>9</v>
      </c>
      <c r="H30" s="57" t="s">
        <v>79</v>
      </c>
      <c r="I30" s="42" t="s">
        <v>21</v>
      </c>
      <c r="J30" s="42">
        <v>210</v>
      </c>
      <c r="K30" s="42">
        <v>28</v>
      </c>
      <c r="L30" s="42">
        <v>582</v>
      </c>
      <c r="M30" s="46">
        <f>VLOOKUP(H30,[2]Sheet1!$A$1:$C$175,3,FALSE)</f>
        <v>3</v>
      </c>
      <c r="N30" s="46">
        <f>L30*M30</f>
        <v>1746</v>
      </c>
      <c r="O30" s="46">
        <v>800</v>
      </c>
      <c r="P30" s="46">
        <f>N30+O30</f>
        <v>2546</v>
      </c>
      <c r="Q30" s="47"/>
    </row>
    <row r="31" spans="1:17" s="4" customFormat="1" ht="15.95" customHeight="1">
      <c r="A31" s="56">
        <f t="shared" si="0"/>
        <v>27</v>
      </c>
      <c r="B31" s="42" t="s">
        <v>137</v>
      </c>
      <c r="C31" s="42" t="s">
        <v>146</v>
      </c>
      <c r="D31" s="92" t="str">
        <f>VLOOKUP(C31,[1]Sheet1!$B$4:$C$104,2,FALSE)</f>
        <v>13.02.2025</v>
      </c>
      <c r="E31" s="43">
        <v>2591540921</v>
      </c>
      <c r="F31" s="57" t="s">
        <v>122</v>
      </c>
      <c r="G31" s="44" t="s">
        <v>9</v>
      </c>
      <c r="H31" s="57" t="s">
        <v>123</v>
      </c>
      <c r="I31" s="42" t="s">
        <v>124</v>
      </c>
      <c r="J31" s="42">
        <v>490</v>
      </c>
      <c r="K31" s="42">
        <v>15</v>
      </c>
      <c r="L31" s="42">
        <v>262</v>
      </c>
      <c r="M31" s="46">
        <f>VLOOKUP(H31,[2]Sheet1!$A$1:$C$175,3,FALSE)</f>
        <v>4.25</v>
      </c>
      <c r="N31" s="46">
        <f>L31*M31</f>
        <v>1113.5</v>
      </c>
      <c r="O31" s="46">
        <v>1500</v>
      </c>
      <c r="P31" s="46">
        <f>N31+O31</f>
        <v>2613.5</v>
      </c>
      <c r="Q31" s="47"/>
    </row>
    <row r="32" spans="1:17" s="4" customFormat="1" ht="15.95" customHeight="1">
      <c r="A32" s="56">
        <f t="shared" si="0"/>
        <v>28</v>
      </c>
      <c r="B32" s="42" t="s">
        <v>137</v>
      </c>
      <c r="C32" s="42" t="s">
        <v>145</v>
      </c>
      <c r="D32" s="92" t="str">
        <f>VLOOKUP(C32,[1]Sheet1!$B$4:$C$104,2,FALSE)</f>
        <v>13.02.2025</v>
      </c>
      <c r="E32" s="43">
        <v>2591540922</v>
      </c>
      <c r="F32" s="58" t="s">
        <v>140</v>
      </c>
      <c r="G32" s="44" t="s">
        <v>9</v>
      </c>
      <c r="H32" s="57" t="s">
        <v>141</v>
      </c>
      <c r="I32" s="42" t="s">
        <v>124</v>
      </c>
      <c r="J32" s="42">
        <v>500</v>
      </c>
      <c r="K32" s="42">
        <v>8</v>
      </c>
      <c r="L32" s="42">
        <v>124</v>
      </c>
      <c r="M32" s="46">
        <f>VLOOKUP(H32,[2]Sheet1!$A$1:$C$175,3,FALSE)</f>
        <v>4.25</v>
      </c>
      <c r="N32" s="46">
        <f>L32*M32</f>
        <v>527</v>
      </c>
      <c r="O32" s="46"/>
      <c r="P32" s="46">
        <f>N32+O32</f>
        <v>527</v>
      </c>
      <c r="Q32" s="47"/>
    </row>
    <row r="33" spans="1:17" s="4" customFormat="1" ht="15.95" customHeight="1">
      <c r="A33" s="56">
        <f t="shared" si="0"/>
        <v>29</v>
      </c>
      <c r="B33" s="42" t="s">
        <v>137</v>
      </c>
      <c r="C33" s="42" t="s">
        <v>154</v>
      </c>
      <c r="D33" s="92" t="str">
        <f>VLOOKUP(C33,[1]Sheet1!$B$4:$C$104,2,FALSE)</f>
        <v>13.02.2025</v>
      </c>
      <c r="E33" s="43">
        <v>2591540923</v>
      </c>
      <c r="F33" s="58" t="s">
        <v>140</v>
      </c>
      <c r="G33" s="44" t="s">
        <v>9</v>
      </c>
      <c r="H33" s="57" t="s">
        <v>141</v>
      </c>
      <c r="I33" s="42" t="s">
        <v>124</v>
      </c>
      <c r="J33" s="42">
        <v>500</v>
      </c>
      <c r="K33" s="42">
        <v>15</v>
      </c>
      <c r="L33" s="42">
        <v>176</v>
      </c>
      <c r="M33" s="46">
        <f>VLOOKUP(H33,[2]Sheet1!$A$1:$C$175,3,FALSE)</f>
        <v>4.25</v>
      </c>
      <c r="N33" s="46">
        <f>L33*M33</f>
        <v>748</v>
      </c>
      <c r="O33" s="46"/>
      <c r="P33" s="46">
        <f>N33+O33</f>
        <v>748</v>
      </c>
      <c r="Q33" s="47"/>
    </row>
    <row r="34" spans="1:17" s="4" customFormat="1" ht="15.95" customHeight="1">
      <c r="A34" s="56">
        <f t="shared" si="0"/>
        <v>30</v>
      </c>
      <c r="B34" s="42" t="s">
        <v>137</v>
      </c>
      <c r="C34" s="42" t="s">
        <v>139</v>
      </c>
      <c r="D34" s="92" t="str">
        <f>VLOOKUP(C34,[1]Sheet1!$B$4:$C$104,2,FALSE)</f>
        <v>13.02.2025</v>
      </c>
      <c r="E34" s="43">
        <v>2591540924</v>
      </c>
      <c r="F34" s="58" t="s">
        <v>140</v>
      </c>
      <c r="G34" s="44" t="s">
        <v>9</v>
      </c>
      <c r="H34" s="57" t="s">
        <v>141</v>
      </c>
      <c r="I34" s="42" t="s">
        <v>124</v>
      </c>
      <c r="J34" s="42">
        <v>500</v>
      </c>
      <c r="K34" s="42">
        <v>23</v>
      </c>
      <c r="L34" s="42">
        <v>421</v>
      </c>
      <c r="M34" s="46">
        <f>VLOOKUP(H34,[2]Sheet1!$A$1:$C$175,3,FALSE)</f>
        <v>4.25</v>
      </c>
      <c r="N34" s="46">
        <f>L34*M34</f>
        <v>1789.25</v>
      </c>
      <c r="O34" s="46"/>
      <c r="P34" s="46">
        <f>N34+O34</f>
        <v>1789.25</v>
      </c>
      <c r="Q34" s="47"/>
    </row>
    <row r="35" spans="1:17" s="4" customFormat="1" ht="15.95" customHeight="1">
      <c r="A35" s="56">
        <f t="shared" si="0"/>
        <v>31</v>
      </c>
      <c r="B35" s="42" t="s">
        <v>137</v>
      </c>
      <c r="C35" s="42" t="s">
        <v>143</v>
      </c>
      <c r="D35" s="92" t="str">
        <f>VLOOKUP(C35,[1]Sheet1!$B$4:$C$104,2,FALSE)</f>
        <v>13.02.2025</v>
      </c>
      <c r="E35" s="43">
        <v>2591540925</v>
      </c>
      <c r="F35" s="58" t="s">
        <v>140</v>
      </c>
      <c r="G35" s="44" t="s">
        <v>9</v>
      </c>
      <c r="H35" s="57" t="s">
        <v>141</v>
      </c>
      <c r="I35" s="42" t="s">
        <v>124</v>
      </c>
      <c r="J35" s="42">
        <v>500</v>
      </c>
      <c r="K35" s="42">
        <v>26</v>
      </c>
      <c r="L35" s="42">
        <v>515</v>
      </c>
      <c r="M35" s="46">
        <f>VLOOKUP(H35,[2]Sheet1!$A$1:$C$175,3,FALSE)</f>
        <v>4.25</v>
      </c>
      <c r="N35" s="46">
        <f>L35*M35</f>
        <v>2188.75</v>
      </c>
      <c r="O35" s="46">
        <v>1000</v>
      </c>
      <c r="P35" s="46">
        <f>N35+O35</f>
        <v>3188.75</v>
      </c>
      <c r="Q35" s="47"/>
    </row>
    <row r="36" spans="1:17" s="4" customFormat="1" ht="15.95" customHeight="1">
      <c r="A36" s="56">
        <f t="shared" si="0"/>
        <v>32</v>
      </c>
      <c r="B36" s="42" t="s">
        <v>137</v>
      </c>
      <c r="C36" s="42" t="s">
        <v>147</v>
      </c>
      <c r="D36" s="92" t="str">
        <f>VLOOKUP(C36,[1]Sheet1!$B$4:$C$104,2,FALSE)</f>
        <v>13.02.2025</v>
      </c>
      <c r="E36" s="43">
        <v>2591540926</v>
      </c>
      <c r="F36" s="58" t="s">
        <v>140</v>
      </c>
      <c r="G36" s="44" t="s">
        <v>9</v>
      </c>
      <c r="H36" s="57" t="s">
        <v>141</v>
      </c>
      <c r="I36" s="42" t="s">
        <v>124</v>
      </c>
      <c r="J36" s="42">
        <v>500</v>
      </c>
      <c r="K36" s="42">
        <v>8</v>
      </c>
      <c r="L36" s="42">
        <v>63</v>
      </c>
      <c r="M36" s="46">
        <f>VLOOKUP(H36,[2]Sheet1!$A$1:$C$175,3,FALSE)</f>
        <v>4.25</v>
      </c>
      <c r="N36" s="46">
        <f>L36*M36</f>
        <v>267.75</v>
      </c>
      <c r="O36" s="46"/>
      <c r="P36" s="46">
        <f>N36+O36</f>
        <v>267.75</v>
      </c>
      <c r="Q36" s="47"/>
    </row>
    <row r="37" spans="1:17" s="4" customFormat="1" ht="30">
      <c r="A37" s="56">
        <f t="shared" si="0"/>
        <v>33</v>
      </c>
      <c r="B37" s="42" t="s">
        <v>155</v>
      </c>
      <c r="C37" s="42" t="s">
        <v>156</v>
      </c>
      <c r="D37" s="92" t="str">
        <f>VLOOKUP(C37,[1]Sheet1!$B$4:$C$104,2,FALSE)</f>
        <v>14.02.2025</v>
      </c>
      <c r="E37" s="43">
        <v>2591540927</v>
      </c>
      <c r="F37" s="58" t="s">
        <v>115</v>
      </c>
      <c r="G37" s="44" t="s">
        <v>9</v>
      </c>
      <c r="H37" s="57" t="s">
        <v>116</v>
      </c>
      <c r="I37" s="42" t="s">
        <v>117</v>
      </c>
      <c r="J37" s="42">
        <v>75</v>
      </c>
      <c r="K37" s="42">
        <v>12</v>
      </c>
      <c r="L37" s="42">
        <v>214</v>
      </c>
      <c r="M37" s="46">
        <f>VLOOKUP(H37,[2]Sheet1!$A$1:$C$175,3,FALSE)</f>
        <v>2.25</v>
      </c>
      <c r="N37" s="46">
        <f>L37*M37</f>
        <v>481.5</v>
      </c>
      <c r="O37" s="46">
        <v>500</v>
      </c>
      <c r="P37" s="46">
        <f>N37+O37</f>
        <v>981.5</v>
      </c>
      <c r="Q37" s="59" t="s">
        <v>157</v>
      </c>
    </row>
    <row r="38" spans="1:17" s="4" customFormat="1" ht="15.95" customHeight="1">
      <c r="A38" s="56">
        <f t="shared" si="0"/>
        <v>34</v>
      </c>
      <c r="B38" s="42" t="s">
        <v>166</v>
      </c>
      <c r="C38" s="42" t="s">
        <v>167</v>
      </c>
      <c r="D38" s="92" t="str">
        <f>VLOOKUP(C38,[1]Sheet1!$B$4:$C$104,2,FALSE)</f>
        <v>14.02.2025</v>
      </c>
      <c r="E38" s="43">
        <v>2591540928</v>
      </c>
      <c r="F38" s="58" t="s">
        <v>168</v>
      </c>
      <c r="G38" s="44" t="s">
        <v>9</v>
      </c>
      <c r="H38" s="45" t="s">
        <v>169</v>
      </c>
      <c r="I38" s="42" t="s">
        <v>112</v>
      </c>
      <c r="J38" s="42">
        <v>210</v>
      </c>
      <c r="K38" s="42">
        <v>13</v>
      </c>
      <c r="L38" s="42">
        <v>226</v>
      </c>
      <c r="M38" s="46">
        <f>VLOOKUP(H38,[2]Sheet1!$A$1:$C$175,3,FALSE)</f>
        <v>3</v>
      </c>
      <c r="N38" s="46">
        <f>L38*M38</f>
        <v>678</v>
      </c>
      <c r="O38" s="46"/>
      <c r="P38" s="46">
        <f>N38+O38</f>
        <v>678</v>
      </c>
      <c r="Q38" s="47"/>
    </row>
    <row r="39" spans="1:17" s="4" customFormat="1" ht="30">
      <c r="A39" s="56">
        <f t="shared" si="0"/>
        <v>35</v>
      </c>
      <c r="B39" s="42" t="s">
        <v>166</v>
      </c>
      <c r="C39" s="42" t="s">
        <v>174</v>
      </c>
      <c r="D39" s="92" t="str">
        <f>VLOOKUP(C39,[1]Sheet1!$B$4:$C$104,2,FALSE)</f>
        <v>14.02.2025</v>
      </c>
      <c r="E39" s="43">
        <v>2591540929</v>
      </c>
      <c r="F39" s="57" t="s">
        <v>175</v>
      </c>
      <c r="G39" s="44" t="s">
        <v>9</v>
      </c>
      <c r="H39" s="57" t="s">
        <v>70</v>
      </c>
      <c r="I39" s="42" t="s">
        <v>71</v>
      </c>
      <c r="J39" s="42">
        <v>120</v>
      </c>
      <c r="K39" s="42">
        <v>25</v>
      </c>
      <c r="L39" s="42">
        <v>255</v>
      </c>
      <c r="M39" s="46">
        <f>VLOOKUP(H39,[2]Sheet1!$A$1:$C$175,3,FALSE)</f>
        <v>2.25</v>
      </c>
      <c r="N39" s="46">
        <f>L39*M39</f>
        <v>573.75</v>
      </c>
      <c r="O39" s="46"/>
      <c r="P39" s="46">
        <f>N39+O39</f>
        <v>573.75</v>
      </c>
      <c r="Q39" s="47"/>
    </row>
    <row r="40" spans="1:17" s="4" customFormat="1" ht="15.95" customHeight="1">
      <c r="A40" s="56">
        <f t="shared" si="0"/>
        <v>36</v>
      </c>
      <c r="B40" s="42" t="s">
        <v>155</v>
      </c>
      <c r="C40" s="42" t="s">
        <v>162</v>
      </c>
      <c r="D40" s="92" t="str">
        <f>VLOOKUP(C40,[1]Sheet1!$B$4:$C$104,2,FALSE)</f>
        <v>14.02.2025</v>
      </c>
      <c r="E40" s="43">
        <v>2591540930</v>
      </c>
      <c r="F40" s="58" t="s">
        <v>163</v>
      </c>
      <c r="G40" s="44" t="s">
        <v>9</v>
      </c>
      <c r="H40" s="57" t="s">
        <v>164</v>
      </c>
      <c r="I40" s="42" t="s">
        <v>117</v>
      </c>
      <c r="J40" s="42">
        <v>70</v>
      </c>
      <c r="K40" s="42">
        <v>13</v>
      </c>
      <c r="L40" s="42">
        <v>270</v>
      </c>
      <c r="M40" s="46">
        <f>VLOOKUP(H40,[2]Sheet1!$A$1:$C$175,3,FALSE)</f>
        <v>2.25</v>
      </c>
      <c r="N40" s="46">
        <f>L40*M40</f>
        <v>607.5</v>
      </c>
      <c r="O40" s="46">
        <v>500</v>
      </c>
      <c r="P40" s="46">
        <f>N40+O40</f>
        <v>1107.5</v>
      </c>
      <c r="Q40" s="47"/>
    </row>
    <row r="41" spans="1:17" s="4" customFormat="1" ht="30">
      <c r="A41" s="56">
        <f t="shared" si="0"/>
        <v>37</v>
      </c>
      <c r="B41" s="42" t="s">
        <v>166</v>
      </c>
      <c r="C41" s="42" t="s">
        <v>173</v>
      </c>
      <c r="D41" s="92" t="str">
        <f>VLOOKUP(C41,[1]Sheet1!$B$4:$C$104,2,FALSE)</f>
        <v>14.02.2025</v>
      </c>
      <c r="E41" s="43">
        <v>2591540931</v>
      </c>
      <c r="F41" s="57" t="s">
        <v>69</v>
      </c>
      <c r="G41" s="44" t="s">
        <v>9</v>
      </c>
      <c r="H41" s="57" t="s">
        <v>70</v>
      </c>
      <c r="I41" s="42" t="s">
        <v>71</v>
      </c>
      <c r="J41" s="42">
        <v>120</v>
      </c>
      <c r="K41" s="42">
        <v>24</v>
      </c>
      <c r="L41" s="42">
        <v>537</v>
      </c>
      <c r="M41" s="46">
        <f>VLOOKUP(H41,[2]Sheet1!$A$1:$C$175,3,FALSE)</f>
        <v>2.25</v>
      </c>
      <c r="N41" s="46">
        <f>L41*M41</f>
        <v>1208.25</v>
      </c>
      <c r="O41" s="46">
        <v>1000</v>
      </c>
      <c r="P41" s="46">
        <f>N41+O41</f>
        <v>2208.25</v>
      </c>
      <c r="Q41" s="47"/>
    </row>
    <row r="42" spans="1:17" s="4" customFormat="1" ht="15.95" customHeight="1">
      <c r="A42" s="56">
        <f t="shared" si="0"/>
        <v>38</v>
      </c>
      <c r="B42" s="42" t="s">
        <v>166</v>
      </c>
      <c r="C42" s="42" t="s">
        <v>182</v>
      </c>
      <c r="D42" s="92" t="str">
        <f>VLOOKUP(C42,[1]Sheet1!$B$4:$C$104,2,FALSE)</f>
        <v>14.02.2025</v>
      </c>
      <c r="E42" s="43">
        <v>2591540932</v>
      </c>
      <c r="F42" s="57" t="s">
        <v>183</v>
      </c>
      <c r="G42" s="44" t="s">
        <v>9</v>
      </c>
      <c r="H42" s="57" t="s">
        <v>184</v>
      </c>
      <c r="I42" s="42" t="s">
        <v>17</v>
      </c>
      <c r="J42" s="42">
        <v>50</v>
      </c>
      <c r="K42" s="42">
        <v>4</v>
      </c>
      <c r="L42" s="42">
        <v>37</v>
      </c>
      <c r="M42" s="46">
        <f>VLOOKUP(H42,[2]Sheet1!$A$1:$C$175,3,FALSE)</f>
        <v>2.25</v>
      </c>
      <c r="N42" s="46">
        <f>L42*M42</f>
        <v>83.25</v>
      </c>
      <c r="O42" s="46">
        <v>500</v>
      </c>
      <c r="P42" s="46">
        <f>N42+O42</f>
        <v>583.25</v>
      </c>
      <c r="Q42" s="47"/>
    </row>
    <row r="43" spans="1:17" s="4" customFormat="1" ht="15.95" customHeight="1">
      <c r="A43" s="56">
        <f t="shared" si="0"/>
        <v>39</v>
      </c>
      <c r="B43" s="42" t="s">
        <v>155</v>
      </c>
      <c r="C43" s="42" t="s">
        <v>158</v>
      </c>
      <c r="D43" s="92" t="str">
        <f>VLOOKUP(C43,[1]Sheet1!$B$4:$C$104,2,FALSE)</f>
        <v>15.02.2025</v>
      </c>
      <c r="E43" s="43">
        <v>2591540933</v>
      </c>
      <c r="F43" s="57" t="s">
        <v>159</v>
      </c>
      <c r="G43" s="44" t="s">
        <v>9</v>
      </c>
      <c r="H43" s="58" t="s">
        <v>160</v>
      </c>
      <c r="I43" s="70" t="s">
        <v>160</v>
      </c>
      <c r="J43" s="42">
        <v>60</v>
      </c>
      <c r="K43" s="42">
        <v>2</v>
      </c>
      <c r="L43" s="42">
        <v>16</v>
      </c>
      <c r="M43" s="46">
        <f>VLOOKUP(H43,[2]Sheet1!$A$1:$C$175,3,FALSE)</f>
        <v>2.25</v>
      </c>
      <c r="N43" s="46">
        <f>L43*M43</f>
        <v>36</v>
      </c>
      <c r="O43" s="46"/>
      <c r="P43" s="46">
        <f>N43+O43</f>
        <v>36</v>
      </c>
      <c r="Q43" s="47"/>
    </row>
    <row r="44" spans="1:17" s="4" customFormat="1" ht="15.95" customHeight="1">
      <c r="A44" s="56">
        <f t="shared" si="0"/>
        <v>40</v>
      </c>
      <c r="B44" s="42" t="s">
        <v>166</v>
      </c>
      <c r="C44" s="42" t="s">
        <v>177</v>
      </c>
      <c r="D44" s="92" t="str">
        <f>VLOOKUP(C44,[1]Sheet1!$B$4:$C$104,2,FALSE)</f>
        <v>17.02.2025</v>
      </c>
      <c r="E44" s="43">
        <v>2591540934</v>
      </c>
      <c r="F44" s="58" t="s">
        <v>163</v>
      </c>
      <c r="G44" s="44" t="s">
        <v>9</v>
      </c>
      <c r="H44" s="57" t="s">
        <v>164</v>
      </c>
      <c r="I44" s="42" t="s">
        <v>117</v>
      </c>
      <c r="J44" s="42">
        <v>70</v>
      </c>
      <c r="K44" s="42">
        <v>4</v>
      </c>
      <c r="L44" s="42">
        <v>91</v>
      </c>
      <c r="M44" s="46">
        <f>VLOOKUP(H44,[2]Sheet1!$A$1:$C$175,3,FALSE)</f>
        <v>2.25</v>
      </c>
      <c r="N44" s="46">
        <f>L44*M44</f>
        <v>204.75</v>
      </c>
      <c r="O44" s="46">
        <v>500</v>
      </c>
      <c r="P44" s="46">
        <f>N44+O44</f>
        <v>704.75</v>
      </c>
      <c r="Q44" s="47"/>
    </row>
    <row r="45" spans="1:17" s="4" customFormat="1" ht="30">
      <c r="A45" s="56">
        <f t="shared" si="0"/>
        <v>41</v>
      </c>
      <c r="B45" s="42" t="s">
        <v>155</v>
      </c>
      <c r="C45" s="42" t="s">
        <v>165</v>
      </c>
      <c r="D45" s="92" t="str">
        <f>VLOOKUP(C45,[1]Sheet1!$B$4:$C$104,2,FALSE)</f>
        <v>17.02.2025</v>
      </c>
      <c r="E45" s="43">
        <v>2591540935</v>
      </c>
      <c r="F45" s="58" t="s">
        <v>115</v>
      </c>
      <c r="G45" s="44" t="s">
        <v>9</v>
      </c>
      <c r="H45" s="57" t="s">
        <v>116</v>
      </c>
      <c r="I45" s="42" t="s">
        <v>117</v>
      </c>
      <c r="J45" s="42">
        <v>75</v>
      </c>
      <c r="K45" s="42">
        <v>5</v>
      </c>
      <c r="L45" s="42">
        <v>104</v>
      </c>
      <c r="M45" s="46">
        <f>VLOOKUP(H45,[2]Sheet1!$A$1:$C$175,3,FALSE)</f>
        <v>2.25</v>
      </c>
      <c r="N45" s="46">
        <f>L45*M45</f>
        <v>234</v>
      </c>
      <c r="O45" s="46"/>
      <c r="P45" s="46">
        <f>N45+O45</f>
        <v>234</v>
      </c>
      <c r="Q45" s="47"/>
    </row>
    <row r="46" spans="1:17" s="4" customFormat="1" ht="15.95" customHeight="1">
      <c r="A46" s="56">
        <f t="shared" si="0"/>
        <v>42</v>
      </c>
      <c r="B46" s="42" t="s">
        <v>166</v>
      </c>
      <c r="C46" s="42" t="s">
        <v>178</v>
      </c>
      <c r="D46" s="92" t="str">
        <f>VLOOKUP(C46,[1]Sheet1!$B$4:$C$104,2,FALSE)</f>
        <v>17.02.2025</v>
      </c>
      <c r="E46" s="43">
        <v>2591540936</v>
      </c>
      <c r="F46" s="57" t="s">
        <v>149</v>
      </c>
      <c r="G46" s="44" t="s">
        <v>9</v>
      </c>
      <c r="H46" s="57" t="s">
        <v>150</v>
      </c>
      <c r="I46" s="42" t="s">
        <v>124</v>
      </c>
      <c r="J46" s="42">
        <v>450</v>
      </c>
      <c r="K46" s="42">
        <v>6</v>
      </c>
      <c r="L46" s="42">
        <v>145</v>
      </c>
      <c r="M46" s="46">
        <f>VLOOKUP(H46,[2]Sheet1!$A$1:$C$175,3,FALSE)</f>
        <v>4.25</v>
      </c>
      <c r="N46" s="46">
        <f>L46*M46</f>
        <v>616.25</v>
      </c>
      <c r="O46" s="46"/>
      <c r="P46" s="46">
        <f>N46+O46</f>
        <v>616.25</v>
      </c>
      <c r="Q46" s="47"/>
    </row>
    <row r="47" spans="1:17" s="4" customFormat="1" ht="15.95" customHeight="1">
      <c r="A47" s="56">
        <f t="shared" si="0"/>
        <v>43</v>
      </c>
      <c r="B47" s="42" t="s">
        <v>166</v>
      </c>
      <c r="C47" s="42" t="s">
        <v>181</v>
      </c>
      <c r="D47" s="92" t="str">
        <f>VLOOKUP(C47,[1]Sheet1!$B$4:$C$104,2,FALSE)</f>
        <v>17.02.2025</v>
      </c>
      <c r="E47" s="43">
        <v>2591540937</v>
      </c>
      <c r="F47" s="57" t="s">
        <v>122</v>
      </c>
      <c r="G47" s="44" t="s">
        <v>9</v>
      </c>
      <c r="H47" s="57" t="s">
        <v>123</v>
      </c>
      <c r="I47" s="42" t="s">
        <v>124</v>
      </c>
      <c r="J47" s="42">
        <v>490</v>
      </c>
      <c r="K47" s="42">
        <v>6</v>
      </c>
      <c r="L47" s="42">
        <v>174</v>
      </c>
      <c r="M47" s="46">
        <f>VLOOKUP(H47,[2]Sheet1!$A$1:$C$175,3,FALSE)</f>
        <v>4.25</v>
      </c>
      <c r="N47" s="46">
        <f>L47*M47</f>
        <v>739.5</v>
      </c>
      <c r="O47" s="46">
        <v>1000</v>
      </c>
      <c r="P47" s="46">
        <f>N47+O47</f>
        <v>1739.5</v>
      </c>
      <c r="Q47" s="47"/>
    </row>
    <row r="48" spans="1:17" s="4" customFormat="1" ht="15.95" customHeight="1">
      <c r="A48" s="56">
        <f t="shared" si="0"/>
        <v>44</v>
      </c>
      <c r="B48" s="42" t="s">
        <v>197</v>
      </c>
      <c r="C48" s="42" t="s">
        <v>198</v>
      </c>
      <c r="D48" s="92" t="str">
        <f>VLOOKUP(C48,[1]Sheet1!$B$4:$C$104,2,FALSE)</f>
        <v>17.02.2025</v>
      </c>
      <c r="E48" s="43">
        <v>2591540938</v>
      </c>
      <c r="F48" s="58" t="s">
        <v>140</v>
      </c>
      <c r="G48" s="44" t="s">
        <v>9</v>
      </c>
      <c r="H48" s="57" t="s">
        <v>141</v>
      </c>
      <c r="I48" s="42" t="s">
        <v>124</v>
      </c>
      <c r="J48" s="42">
        <v>500</v>
      </c>
      <c r="K48" s="42">
        <v>7</v>
      </c>
      <c r="L48" s="42">
        <v>154</v>
      </c>
      <c r="M48" s="46">
        <f>VLOOKUP(H48,[2]Sheet1!$A$1:$C$175,3,FALSE)</f>
        <v>4.25</v>
      </c>
      <c r="N48" s="46">
        <f>L48*M48</f>
        <v>654.5</v>
      </c>
      <c r="O48" s="46"/>
      <c r="P48" s="46">
        <f>N48+O48</f>
        <v>654.5</v>
      </c>
      <c r="Q48" s="47"/>
    </row>
    <row r="49" spans="1:17" s="4" customFormat="1" ht="30">
      <c r="A49" s="56">
        <f t="shared" si="0"/>
        <v>45</v>
      </c>
      <c r="B49" s="42" t="s">
        <v>185</v>
      </c>
      <c r="C49" s="42" t="s">
        <v>186</v>
      </c>
      <c r="D49" s="92" t="str">
        <f>VLOOKUP(C49,[1]Sheet1!$B$4:$C$104,2,FALSE)</f>
        <v>17.02.2025</v>
      </c>
      <c r="E49" s="43">
        <v>2591540939</v>
      </c>
      <c r="F49" s="58" t="s">
        <v>90</v>
      </c>
      <c r="G49" s="44" t="s">
        <v>9</v>
      </c>
      <c r="H49" s="57" t="s">
        <v>91</v>
      </c>
      <c r="I49" s="42" t="s">
        <v>21</v>
      </c>
      <c r="J49" s="42">
        <v>190</v>
      </c>
      <c r="K49" s="42">
        <v>61</v>
      </c>
      <c r="L49" s="42">
        <v>1042</v>
      </c>
      <c r="M49" s="46">
        <f>VLOOKUP(H49,[2]Sheet1!$A$1:$C$175,3,FALSE)</f>
        <v>3</v>
      </c>
      <c r="N49" s="46">
        <f>L49*M49</f>
        <v>3126</v>
      </c>
      <c r="O49" s="46">
        <v>1000</v>
      </c>
      <c r="P49" s="46">
        <f>N49+O49</f>
        <v>4126</v>
      </c>
      <c r="Q49" s="47"/>
    </row>
    <row r="50" spans="1:17" s="4" customFormat="1" ht="15.95" customHeight="1">
      <c r="A50" s="56">
        <f t="shared" si="0"/>
        <v>46</v>
      </c>
      <c r="B50" s="42" t="s">
        <v>166</v>
      </c>
      <c r="C50" s="42" t="s">
        <v>176</v>
      </c>
      <c r="D50" s="92" t="str">
        <f>VLOOKUP(C50,[1]Sheet1!$B$4:$C$104,2,FALSE)</f>
        <v>18.02.2025</v>
      </c>
      <c r="E50" s="43">
        <v>2591540940</v>
      </c>
      <c r="F50" s="28" t="s">
        <v>99</v>
      </c>
      <c r="G50" s="44" t="s">
        <v>9</v>
      </c>
      <c r="H50" s="91" t="s">
        <v>100</v>
      </c>
      <c r="I50" s="42" t="s">
        <v>19</v>
      </c>
      <c r="J50" s="42">
        <v>110</v>
      </c>
      <c r="K50" s="26">
        <v>36</v>
      </c>
      <c r="L50" s="26">
        <v>866</v>
      </c>
      <c r="M50" s="46">
        <f>VLOOKUP(H50,[2]Sheet1!$A$1:$C$175,3,FALSE)</f>
        <v>2.25</v>
      </c>
      <c r="N50" s="46">
        <f>L50*M50</f>
        <v>1948.5</v>
      </c>
      <c r="O50" s="46">
        <v>700</v>
      </c>
      <c r="P50" s="46">
        <f>N50+O50</f>
        <v>2648.5</v>
      </c>
      <c r="Q50" s="39"/>
    </row>
    <row r="51" spans="1:17" s="4" customFormat="1" ht="30">
      <c r="A51" s="56">
        <f t="shared" si="0"/>
        <v>47</v>
      </c>
      <c r="B51" s="42" t="s">
        <v>166</v>
      </c>
      <c r="C51" s="42" t="s">
        <v>179</v>
      </c>
      <c r="D51" s="92" t="str">
        <f>VLOOKUP(C51,[1]Sheet1!$B$4:$C$104,2,FALSE)</f>
        <v>18.02.2025</v>
      </c>
      <c r="E51" s="43">
        <v>2591540941</v>
      </c>
      <c r="F51" s="57" t="s">
        <v>180</v>
      </c>
      <c r="G51" s="44" t="s">
        <v>9</v>
      </c>
      <c r="H51" s="57" t="s">
        <v>150</v>
      </c>
      <c r="I51" s="42" t="s">
        <v>124</v>
      </c>
      <c r="J51" s="42">
        <v>450</v>
      </c>
      <c r="K51" s="42">
        <v>21</v>
      </c>
      <c r="L51" s="42">
        <v>430</v>
      </c>
      <c r="M51" s="46">
        <f>VLOOKUP(H51,[2]Sheet1!$A$1:$C$175,3,FALSE)</f>
        <v>4.25</v>
      </c>
      <c r="N51" s="46">
        <f>L51*M51</f>
        <v>1827.5</v>
      </c>
      <c r="O51" s="46"/>
      <c r="P51" s="46">
        <f>N51+O51</f>
        <v>1827.5</v>
      </c>
      <c r="Q51" s="47"/>
    </row>
    <row r="52" spans="1:17" s="4" customFormat="1" ht="15.95" customHeight="1">
      <c r="A52" s="56">
        <f t="shared" si="0"/>
        <v>48</v>
      </c>
      <c r="B52" s="42" t="s">
        <v>197</v>
      </c>
      <c r="C52" s="42" t="s">
        <v>204</v>
      </c>
      <c r="D52" s="92" t="str">
        <f>VLOOKUP(C52,[1]Sheet1!$B$4:$C$104,2,FALSE)</f>
        <v>19.02.2025</v>
      </c>
      <c r="E52" s="43">
        <v>2591540942</v>
      </c>
      <c r="F52" s="57" t="s">
        <v>205</v>
      </c>
      <c r="G52" s="44" t="s">
        <v>9</v>
      </c>
      <c r="H52" s="58" t="s">
        <v>206</v>
      </c>
      <c r="I52" s="42" t="s">
        <v>117</v>
      </c>
      <c r="J52" s="42">
        <v>60</v>
      </c>
      <c r="K52" s="42">
        <v>25</v>
      </c>
      <c r="L52" s="42">
        <v>433</v>
      </c>
      <c r="M52" s="46">
        <f>VLOOKUP(H52,[2]Sheet1!$A$1:$C$175,3,FALSE)</f>
        <v>2.25</v>
      </c>
      <c r="N52" s="46">
        <f>L52*M52</f>
        <v>974.25</v>
      </c>
      <c r="O52" s="46">
        <v>500</v>
      </c>
      <c r="P52" s="46">
        <f>N52+O52</f>
        <v>1474.25</v>
      </c>
      <c r="Q52" s="47"/>
    </row>
    <row r="53" spans="1:17" s="4" customFormat="1" ht="15.95" customHeight="1">
      <c r="A53" s="56">
        <f t="shared" si="0"/>
        <v>49</v>
      </c>
      <c r="B53" s="42" t="s">
        <v>185</v>
      </c>
      <c r="C53" s="42" t="s">
        <v>187</v>
      </c>
      <c r="D53" s="92" t="str">
        <f>VLOOKUP(C53,[1]Sheet1!$B$4:$C$104,2,FALSE)</f>
        <v>19.02.2025</v>
      </c>
      <c r="E53" s="43">
        <v>2591540943</v>
      </c>
      <c r="F53" s="58" t="s">
        <v>188</v>
      </c>
      <c r="G53" s="44" t="s">
        <v>9</v>
      </c>
      <c r="H53" s="89" t="s">
        <v>189</v>
      </c>
      <c r="I53" s="42" t="s">
        <v>112</v>
      </c>
      <c r="J53" s="42">
        <v>150</v>
      </c>
      <c r="K53" s="42">
        <v>33</v>
      </c>
      <c r="L53" s="42">
        <v>433</v>
      </c>
      <c r="M53" s="46">
        <f>VLOOKUP(H53,[2]Sheet1!$A$1:$C$175,3,FALSE)</f>
        <v>3</v>
      </c>
      <c r="N53" s="46">
        <f>L53*M53</f>
        <v>1299</v>
      </c>
      <c r="O53" s="46">
        <v>700</v>
      </c>
      <c r="P53" s="46">
        <f>N53+O53</f>
        <v>1999</v>
      </c>
      <c r="Q53" s="47"/>
    </row>
    <row r="54" spans="1:17" s="4" customFormat="1" ht="30">
      <c r="A54" s="56">
        <f t="shared" si="0"/>
        <v>50</v>
      </c>
      <c r="B54" s="42" t="s">
        <v>185</v>
      </c>
      <c r="C54" s="42" t="s">
        <v>194</v>
      </c>
      <c r="D54" s="92" t="str">
        <f>VLOOKUP(C54,[1]Sheet1!$B$4:$C$104,2,FALSE)</f>
        <v>19.02.2025</v>
      </c>
      <c r="E54" s="43">
        <v>2591540944</v>
      </c>
      <c r="F54" s="57" t="s">
        <v>180</v>
      </c>
      <c r="G54" s="44" t="s">
        <v>9</v>
      </c>
      <c r="H54" s="57" t="s">
        <v>150</v>
      </c>
      <c r="I54" s="42" t="s">
        <v>124</v>
      </c>
      <c r="J54" s="42">
        <v>450</v>
      </c>
      <c r="K54" s="42">
        <v>24</v>
      </c>
      <c r="L54" s="42">
        <v>220</v>
      </c>
      <c r="M54" s="46">
        <f>VLOOKUP(H54,[2]Sheet1!$A$1:$C$175,3,FALSE)</f>
        <v>4.25</v>
      </c>
      <c r="N54" s="46">
        <f>L54*M54</f>
        <v>935</v>
      </c>
      <c r="O54" s="46"/>
      <c r="P54" s="46">
        <f>N54+O54</f>
        <v>935</v>
      </c>
      <c r="Q54" s="47"/>
    </row>
    <row r="55" spans="1:17" s="4" customFormat="1" ht="30">
      <c r="A55" s="56">
        <f t="shared" si="0"/>
        <v>51</v>
      </c>
      <c r="B55" s="42" t="s">
        <v>185</v>
      </c>
      <c r="C55" s="42" t="s">
        <v>195</v>
      </c>
      <c r="D55" s="92" t="str">
        <f>VLOOKUP(C55,[1]Sheet1!$B$4:$C$104,2,FALSE)</f>
        <v>19.02.2025</v>
      </c>
      <c r="E55" s="43">
        <v>2591540945</v>
      </c>
      <c r="F55" s="57" t="s">
        <v>180</v>
      </c>
      <c r="G55" s="44" t="s">
        <v>9</v>
      </c>
      <c r="H55" s="57" t="s">
        <v>150</v>
      </c>
      <c r="I55" s="42" t="s">
        <v>124</v>
      </c>
      <c r="J55" s="42">
        <v>450</v>
      </c>
      <c r="K55" s="42">
        <v>6</v>
      </c>
      <c r="L55" s="42">
        <v>79</v>
      </c>
      <c r="M55" s="46">
        <f>VLOOKUP(H55,[2]Sheet1!$A$1:$C$175,3,FALSE)</f>
        <v>4.25</v>
      </c>
      <c r="N55" s="46">
        <f>L55*M55</f>
        <v>335.75</v>
      </c>
      <c r="O55" s="46"/>
      <c r="P55" s="46">
        <f>N55+O55</f>
        <v>335.75</v>
      </c>
      <c r="Q55" s="47"/>
    </row>
    <row r="56" spans="1:17" s="4" customFormat="1" ht="15.95" customHeight="1">
      <c r="A56" s="56">
        <f t="shared" si="0"/>
        <v>52</v>
      </c>
      <c r="B56" s="42" t="s">
        <v>185</v>
      </c>
      <c r="C56" s="42" t="s">
        <v>190</v>
      </c>
      <c r="D56" s="92" t="str">
        <f>VLOOKUP(C56,[1]Sheet1!$B$4:$C$104,2,FALSE)</f>
        <v>19.02.2025</v>
      </c>
      <c r="E56" s="43">
        <v>2591540946</v>
      </c>
      <c r="F56" s="57" t="s">
        <v>191</v>
      </c>
      <c r="G56" s="44" t="s">
        <v>9</v>
      </c>
      <c r="H56" s="57" t="s">
        <v>192</v>
      </c>
      <c r="I56" s="42" t="s">
        <v>193</v>
      </c>
      <c r="J56" s="42">
        <v>90</v>
      </c>
      <c r="K56" s="42">
        <v>46</v>
      </c>
      <c r="L56" s="42">
        <v>1010.45</v>
      </c>
      <c r="M56" s="46">
        <f>VLOOKUP(H56,[2]Sheet1!$A$1:$C$175,3,FALSE)</f>
        <v>2.25</v>
      </c>
      <c r="N56" s="46">
        <f>L56*M56</f>
        <v>2273.5125000000003</v>
      </c>
      <c r="O56" s="46"/>
      <c r="P56" s="46">
        <f>N56+O56</f>
        <v>2273.5125000000003</v>
      </c>
      <c r="Q56" s="47"/>
    </row>
    <row r="57" spans="1:17" s="4" customFormat="1" ht="30">
      <c r="A57" s="56">
        <f t="shared" si="0"/>
        <v>53</v>
      </c>
      <c r="B57" s="42" t="s">
        <v>185</v>
      </c>
      <c r="C57" s="42" t="s">
        <v>196</v>
      </c>
      <c r="D57" s="92" t="str">
        <f>VLOOKUP(C57,[1]Sheet1!$B$4:$C$104,2,FALSE)</f>
        <v>19.02.2025</v>
      </c>
      <c r="E57" s="43">
        <v>2591540947</v>
      </c>
      <c r="F57" s="57" t="s">
        <v>180</v>
      </c>
      <c r="G57" s="44" t="s">
        <v>9</v>
      </c>
      <c r="H57" s="57" t="s">
        <v>150</v>
      </c>
      <c r="I57" s="42" t="s">
        <v>124</v>
      </c>
      <c r="J57" s="42">
        <v>450</v>
      </c>
      <c r="K57" s="42">
        <v>23</v>
      </c>
      <c r="L57" s="42">
        <v>470</v>
      </c>
      <c r="M57" s="46">
        <f>VLOOKUP(H57,[2]Sheet1!$A$1:$C$175,3,FALSE)</f>
        <v>4.25</v>
      </c>
      <c r="N57" s="46">
        <f>L57*M57</f>
        <v>1997.5</v>
      </c>
      <c r="O57" s="46"/>
      <c r="P57" s="46">
        <f>N57+O57</f>
        <v>1997.5</v>
      </c>
      <c r="Q57" s="47"/>
    </row>
    <row r="58" spans="1:17" s="4" customFormat="1" ht="15.95" customHeight="1">
      <c r="A58" s="56">
        <f t="shared" si="0"/>
        <v>54</v>
      </c>
      <c r="B58" s="42" t="s">
        <v>197</v>
      </c>
      <c r="C58" s="42" t="s">
        <v>199</v>
      </c>
      <c r="D58" s="92" t="str">
        <f>VLOOKUP(C58,[1]Sheet1!$B$4:$C$104,2,FALSE)</f>
        <v>20.02.2025</v>
      </c>
      <c r="E58" s="43">
        <v>2591540948</v>
      </c>
      <c r="F58" s="58" t="s">
        <v>140</v>
      </c>
      <c r="G58" s="44" t="s">
        <v>9</v>
      </c>
      <c r="H58" s="57" t="s">
        <v>141</v>
      </c>
      <c r="I58" s="42" t="s">
        <v>124</v>
      </c>
      <c r="J58" s="42">
        <v>500</v>
      </c>
      <c r="K58" s="42">
        <v>118</v>
      </c>
      <c r="L58" s="42">
        <v>2270</v>
      </c>
      <c r="M58" s="46">
        <f>VLOOKUP(H58,[2]Sheet1!$A$1:$C$175,3,FALSE)</f>
        <v>4.25</v>
      </c>
      <c r="N58" s="46">
        <f>L58*M58</f>
        <v>9647.5</v>
      </c>
      <c r="O58" s="46">
        <v>2500</v>
      </c>
      <c r="P58" s="46">
        <f>N58+O58</f>
        <v>12147.5</v>
      </c>
      <c r="Q58" s="47"/>
    </row>
    <row r="59" spans="1:17" s="4" customFormat="1" ht="15.95" customHeight="1">
      <c r="A59" s="56">
        <f t="shared" si="0"/>
        <v>55</v>
      </c>
      <c r="B59" s="42" t="s">
        <v>207</v>
      </c>
      <c r="C59" s="42" t="s">
        <v>208</v>
      </c>
      <c r="D59" s="92" t="str">
        <f>VLOOKUP(C59,[1]Sheet1!$B$4:$C$104,2,FALSE)</f>
        <v>20.02.2025</v>
      </c>
      <c r="E59" s="43">
        <v>2591540949</v>
      </c>
      <c r="F59" s="58" t="s">
        <v>168</v>
      </c>
      <c r="G59" s="44" t="s">
        <v>9</v>
      </c>
      <c r="H59" s="57" t="s">
        <v>169</v>
      </c>
      <c r="I59" s="42" t="s">
        <v>112</v>
      </c>
      <c r="J59" s="42">
        <v>210</v>
      </c>
      <c r="K59" s="42">
        <v>39</v>
      </c>
      <c r="L59" s="42">
        <v>648</v>
      </c>
      <c r="M59" s="46">
        <f>VLOOKUP(H59,[2]Sheet1!$A$1:$C$175,3,FALSE)</f>
        <v>3</v>
      </c>
      <c r="N59" s="46">
        <f>L59*M59</f>
        <v>1944</v>
      </c>
      <c r="O59" s="46">
        <v>1000</v>
      </c>
      <c r="P59" s="46">
        <f>N59+O59</f>
        <v>2944</v>
      </c>
      <c r="Q59" s="47"/>
    </row>
    <row r="60" spans="1:17" s="4" customFormat="1" ht="15.95" customHeight="1">
      <c r="A60" s="56">
        <f t="shared" si="0"/>
        <v>56</v>
      </c>
      <c r="B60" s="42" t="s">
        <v>212</v>
      </c>
      <c r="C60" s="42" t="s">
        <v>215</v>
      </c>
      <c r="D60" s="92" t="str">
        <f>VLOOKUP(C60,[1]Sheet1!$B$4:$C$104,2,FALSE)</f>
        <v>20.02.2025</v>
      </c>
      <c r="E60" s="43">
        <v>2591540950</v>
      </c>
      <c r="F60" s="57" t="s">
        <v>214</v>
      </c>
      <c r="G60" s="44" t="s">
        <v>9</v>
      </c>
      <c r="H60" s="57" t="s">
        <v>150</v>
      </c>
      <c r="I60" s="42" t="s">
        <v>124</v>
      </c>
      <c r="J60" s="42">
        <v>450</v>
      </c>
      <c r="K60" s="42">
        <v>21</v>
      </c>
      <c r="L60" s="42">
        <v>514</v>
      </c>
      <c r="M60" s="46">
        <f>VLOOKUP(H60,[2]Sheet1!$A$1:$C$175,3,FALSE)</f>
        <v>4.25</v>
      </c>
      <c r="N60" s="46">
        <f>L60*M60</f>
        <v>2184.5</v>
      </c>
      <c r="O60" s="46"/>
      <c r="P60" s="46">
        <f>N60+O60</f>
        <v>2184.5</v>
      </c>
      <c r="Q60" s="47"/>
    </row>
    <row r="61" spans="1:17" s="4" customFormat="1" ht="15.95" customHeight="1">
      <c r="A61" s="56">
        <f t="shared" si="0"/>
        <v>57</v>
      </c>
      <c r="B61" s="42" t="s">
        <v>212</v>
      </c>
      <c r="C61" s="42" t="s">
        <v>213</v>
      </c>
      <c r="D61" s="92" t="str">
        <f>VLOOKUP(C61,[1]Sheet1!$B$4:$C$104,2,FALSE)</f>
        <v>20.02.2025</v>
      </c>
      <c r="E61" s="43">
        <v>2591540951</v>
      </c>
      <c r="F61" s="57" t="s">
        <v>214</v>
      </c>
      <c r="G61" s="44" t="s">
        <v>9</v>
      </c>
      <c r="H61" s="57" t="s">
        <v>150</v>
      </c>
      <c r="I61" s="42" t="s">
        <v>124</v>
      </c>
      <c r="J61" s="42">
        <v>450</v>
      </c>
      <c r="K61" s="42">
        <v>22</v>
      </c>
      <c r="L61" s="42">
        <v>348</v>
      </c>
      <c r="M61" s="46">
        <f>VLOOKUP(H61,[2]Sheet1!$A$1:$C$175,3,FALSE)</f>
        <v>4.25</v>
      </c>
      <c r="N61" s="46">
        <f>L61*M61</f>
        <v>1479</v>
      </c>
      <c r="O61" s="46"/>
      <c r="P61" s="46">
        <f>N61+O61</f>
        <v>1479</v>
      </c>
      <c r="Q61" s="47"/>
    </row>
    <row r="62" spans="1:17" s="4" customFormat="1" ht="15.95" customHeight="1">
      <c r="A62" s="56">
        <f t="shared" si="0"/>
        <v>58</v>
      </c>
      <c r="B62" s="42" t="s">
        <v>197</v>
      </c>
      <c r="C62" s="42" t="s">
        <v>203</v>
      </c>
      <c r="D62" s="92" t="str">
        <f>VLOOKUP(C62,[1]Sheet1!$B$4:$C$104,2,FALSE)</f>
        <v>20.02.2025</v>
      </c>
      <c r="E62" s="43">
        <v>2591540952</v>
      </c>
      <c r="F62" s="57" t="s">
        <v>201</v>
      </c>
      <c r="G62" s="44" t="s">
        <v>9</v>
      </c>
      <c r="H62" s="57" t="s">
        <v>202</v>
      </c>
      <c r="I62" s="70" t="s">
        <v>71</v>
      </c>
      <c r="J62" s="42">
        <v>20</v>
      </c>
      <c r="K62" s="42">
        <v>12</v>
      </c>
      <c r="L62" s="42">
        <v>276</v>
      </c>
      <c r="M62" s="46">
        <f>VLOOKUP(H62,[2]Sheet1!$A$1:$C$175,3,FALSE)</f>
        <v>2.25</v>
      </c>
      <c r="N62" s="46">
        <f>L62*M62</f>
        <v>621</v>
      </c>
      <c r="O62" s="46">
        <v>500</v>
      </c>
      <c r="P62" s="46">
        <f>N62+O62</f>
        <v>1121</v>
      </c>
      <c r="Q62" s="47"/>
    </row>
    <row r="63" spans="1:17" s="4" customFormat="1" ht="15.95" customHeight="1">
      <c r="A63" s="56">
        <f t="shared" si="0"/>
        <v>59</v>
      </c>
      <c r="B63" s="42" t="s">
        <v>197</v>
      </c>
      <c r="C63" s="42" t="s">
        <v>200</v>
      </c>
      <c r="D63" s="92" t="str">
        <f>VLOOKUP(C63,[1]Sheet1!$B$4:$C$104,2,FALSE)</f>
        <v>20.02.2025</v>
      </c>
      <c r="E63" s="43">
        <v>2591540953</v>
      </c>
      <c r="F63" s="57" t="s">
        <v>201</v>
      </c>
      <c r="G63" s="44" t="s">
        <v>9</v>
      </c>
      <c r="H63" s="57" t="s">
        <v>202</v>
      </c>
      <c r="I63" s="70" t="s">
        <v>71</v>
      </c>
      <c r="J63" s="42">
        <v>20</v>
      </c>
      <c r="K63" s="42">
        <v>15</v>
      </c>
      <c r="L63" s="42">
        <v>309</v>
      </c>
      <c r="M63" s="46">
        <f>VLOOKUP(H63,[2]Sheet1!$A$1:$C$175,3,FALSE)</f>
        <v>2.25</v>
      </c>
      <c r="N63" s="46">
        <f>L63*M63</f>
        <v>695.25</v>
      </c>
      <c r="O63" s="46">
        <v>500</v>
      </c>
      <c r="P63" s="46">
        <f>N63+O63</f>
        <v>1195.25</v>
      </c>
      <c r="Q63" s="47"/>
    </row>
    <row r="64" spans="1:17" s="4" customFormat="1" ht="15.95" customHeight="1">
      <c r="A64" s="56">
        <f t="shared" si="0"/>
        <v>60</v>
      </c>
      <c r="B64" s="42" t="s">
        <v>212</v>
      </c>
      <c r="C64" s="42" t="s">
        <v>217</v>
      </c>
      <c r="D64" s="92" t="str">
        <f>VLOOKUP(C64,[1]Sheet1!$B$4:$C$104,2,FALSE)</f>
        <v>21.02.2025</v>
      </c>
      <c r="E64" s="43">
        <v>2591540954</v>
      </c>
      <c r="F64" s="58" t="s">
        <v>103</v>
      </c>
      <c r="G64" s="44" t="s">
        <v>9</v>
      </c>
      <c r="H64" s="57" t="s">
        <v>104</v>
      </c>
      <c r="I64" s="42" t="s">
        <v>21</v>
      </c>
      <c r="J64" s="42">
        <v>185</v>
      </c>
      <c r="K64" s="42">
        <v>18</v>
      </c>
      <c r="L64" s="42">
        <v>322</v>
      </c>
      <c r="M64" s="46">
        <f>VLOOKUP(H64,[2]Sheet1!$A$1:$C$175,3,FALSE)</f>
        <v>3</v>
      </c>
      <c r="N64" s="46">
        <f>L64*M64</f>
        <v>966</v>
      </c>
      <c r="O64" s="46">
        <v>700</v>
      </c>
      <c r="P64" s="46">
        <f>N64+O64</f>
        <v>1666</v>
      </c>
      <c r="Q64" s="59" t="s">
        <v>113</v>
      </c>
    </row>
    <row r="65" spans="1:17" s="4" customFormat="1" ht="15.95" customHeight="1">
      <c r="A65" s="56">
        <f t="shared" si="0"/>
        <v>61</v>
      </c>
      <c r="B65" s="42" t="s">
        <v>212</v>
      </c>
      <c r="C65" s="42" t="s">
        <v>216</v>
      </c>
      <c r="D65" s="92" t="str">
        <f>VLOOKUP(C65,[1]Sheet1!$B$4:$C$104,2,FALSE)</f>
        <v>21.02.2025</v>
      </c>
      <c r="E65" s="43">
        <v>2591540955</v>
      </c>
      <c r="F65" s="57" t="s">
        <v>214</v>
      </c>
      <c r="G65" s="44" t="s">
        <v>9</v>
      </c>
      <c r="H65" s="57" t="s">
        <v>150</v>
      </c>
      <c r="I65" s="42" t="s">
        <v>124</v>
      </c>
      <c r="J65" s="42">
        <v>450</v>
      </c>
      <c r="K65" s="42">
        <v>21</v>
      </c>
      <c r="L65" s="42">
        <v>171</v>
      </c>
      <c r="M65" s="46">
        <f>VLOOKUP(H65,[2]Sheet1!$A$1:$C$175,3,FALSE)</f>
        <v>4.25</v>
      </c>
      <c r="N65" s="46">
        <f>L65*M65</f>
        <v>726.75</v>
      </c>
      <c r="O65" s="46"/>
      <c r="P65" s="46">
        <f>N65+O65</f>
        <v>726.75</v>
      </c>
      <c r="Q65" s="47"/>
    </row>
    <row r="66" spans="1:17" s="4" customFormat="1" ht="15.95" customHeight="1">
      <c r="A66" s="56">
        <f t="shared" si="0"/>
        <v>62</v>
      </c>
      <c r="B66" s="42" t="s">
        <v>207</v>
      </c>
      <c r="C66" s="42" t="s">
        <v>209</v>
      </c>
      <c r="D66" s="92" t="str">
        <f>VLOOKUP(C66,[1]Sheet1!$B$4:$C$104,2,FALSE)</f>
        <v>21.02.2025</v>
      </c>
      <c r="E66" s="43">
        <v>2591540956</v>
      </c>
      <c r="F66" s="57" t="s">
        <v>210</v>
      </c>
      <c r="G66" s="44" t="s">
        <v>9</v>
      </c>
      <c r="H66" s="57" t="s">
        <v>211</v>
      </c>
      <c r="I66" s="42" t="s">
        <v>18</v>
      </c>
      <c r="J66" s="42">
        <v>70</v>
      </c>
      <c r="K66" s="42">
        <v>47</v>
      </c>
      <c r="L66" s="42">
        <v>634</v>
      </c>
      <c r="M66" s="46">
        <f>VLOOKUP(H66,[2]Sheet1!$A$1:$C$175,3,FALSE)</f>
        <v>2.25</v>
      </c>
      <c r="N66" s="46">
        <f>L66*M66</f>
        <v>1426.5</v>
      </c>
      <c r="O66" s="46">
        <v>600</v>
      </c>
      <c r="P66" s="46">
        <f>N66+O66</f>
        <v>2026.5</v>
      </c>
      <c r="Q66" s="47"/>
    </row>
    <row r="67" spans="1:17" s="4" customFormat="1" ht="15.95" customHeight="1">
      <c r="A67" s="56">
        <f t="shared" si="0"/>
        <v>63</v>
      </c>
      <c r="B67" s="42" t="s">
        <v>212</v>
      </c>
      <c r="C67" s="42" t="s">
        <v>218</v>
      </c>
      <c r="D67" s="92" t="str">
        <f>VLOOKUP(C67,[1]Sheet1!$B$4:$C$104,2,FALSE)</f>
        <v>21.02.2025</v>
      </c>
      <c r="E67" s="43">
        <v>2591540957</v>
      </c>
      <c r="F67" s="57" t="s">
        <v>219</v>
      </c>
      <c r="G67" s="44" t="s">
        <v>9</v>
      </c>
      <c r="H67" s="57" t="s">
        <v>220</v>
      </c>
      <c r="I67" s="42" t="s">
        <v>18</v>
      </c>
      <c r="J67" s="42">
        <v>90</v>
      </c>
      <c r="K67" s="42">
        <v>15</v>
      </c>
      <c r="L67" s="42">
        <v>435</v>
      </c>
      <c r="M67" s="46">
        <f>VLOOKUP(H67,[2]Sheet1!$A$1:$C$175,3,FALSE)</f>
        <v>2.25</v>
      </c>
      <c r="N67" s="46">
        <f>L67*M67</f>
        <v>978.75</v>
      </c>
      <c r="O67" s="46">
        <v>1000</v>
      </c>
      <c r="P67" s="46">
        <f>N67+O67</f>
        <v>1978.75</v>
      </c>
      <c r="Q67" s="59" t="s">
        <v>221</v>
      </c>
    </row>
    <row r="68" spans="1:17" s="4" customFormat="1" ht="15.95" customHeight="1">
      <c r="A68" s="56">
        <f t="shared" si="0"/>
        <v>64</v>
      </c>
      <c r="B68" s="42" t="s">
        <v>222</v>
      </c>
      <c r="C68" s="42" t="s">
        <v>224</v>
      </c>
      <c r="D68" s="92" t="str">
        <f>VLOOKUP(C68,[1]Sheet1!$B$4:$C$104,2,FALSE)</f>
        <v>21.02.2025</v>
      </c>
      <c r="E68" s="43">
        <v>2591540958</v>
      </c>
      <c r="F68" s="58" t="s">
        <v>225</v>
      </c>
      <c r="G68" s="44" t="s">
        <v>9</v>
      </c>
      <c r="H68" s="57" t="s">
        <v>226</v>
      </c>
      <c r="I68" s="42" t="s">
        <v>117</v>
      </c>
      <c r="J68" s="42">
        <v>55</v>
      </c>
      <c r="K68" s="42">
        <v>50</v>
      </c>
      <c r="L68" s="42">
        <v>803</v>
      </c>
      <c r="M68" s="46">
        <f>VLOOKUP(H68,[2]Sheet1!$A$1:$C$175,3,FALSE)</f>
        <v>2.25</v>
      </c>
      <c r="N68" s="46">
        <f>L68*M68</f>
        <v>1806.75</v>
      </c>
      <c r="O68" s="46"/>
      <c r="P68" s="46">
        <f>N68+O68</f>
        <v>1806.75</v>
      </c>
      <c r="Q68" s="47"/>
    </row>
    <row r="69" spans="1:17" s="4" customFormat="1" ht="15.95" customHeight="1">
      <c r="A69" s="56">
        <f t="shared" si="0"/>
        <v>65</v>
      </c>
      <c r="B69" s="42" t="s">
        <v>227</v>
      </c>
      <c r="C69" s="42" t="s">
        <v>228</v>
      </c>
      <c r="D69" s="92" t="str">
        <f>VLOOKUP(C69,[1]Sheet1!$B$4:$C$104,2,FALSE)</f>
        <v>24.02.2025</v>
      </c>
      <c r="E69" s="43">
        <v>2591540959</v>
      </c>
      <c r="F69" s="57" t="s">
        <v>229</v>
      </c>
      <c r="G69" s="44" t="s">
        <v>9</v>
      </c>
      <c r="H69" s="29" t="s">
        <v>230</v>
      </c>
      <c r="I69" s="42" t="s">
        <v>19</v>
      </c>
      <c r="J69" s="42">
        <v>125</v>
      </c>
      <c r="K69" s="42">
        <v>33</v>
      </c>
      <c r="L69" s="42">
        <v>760</v>
      </c>
      <c r="M69" s="46">
        <f>VLOOKUP(H69,[2]Sheet1!$A$1:$C$175,3,FALSE)</f>
        <v>3</v>
      </c>
      <c r="N69" s="46">
        <f>L69*M69</f>
        <v>2280</v>
      </c>
      <c r="O69" s="46">
        <v>500</v>
      </c>
      <c r="P69" s="46">
        <f>N69+O69</f>
        <v>2780</v>
      </c>
      <c r="Q69" s="47"/>
    </row>
    <row r="70" spans="1:17" s="4" customFormat="1" ht="15.95" customHeight="1">
      <c r="A70" s="56">
        <f t="shared" si="0"/>
        <v>66</v>
      </c>
      <c r="B70" s="42" t="s">
        <v>222</v>
      </c>
      <c r="C70" s="42" t="s">
        <v>223</v>
      </c>
      <c r="D70" s="92" t="str">
        <f>VLOOKUP(C70,[1]Sheet1!$B$4:$C$104,2,FALSE)</f>
        <v>24.02.2025</v>
      </c>
      <c r="E70" s="43">
        <v>2591540960</v>
      </c>
      <c r="F70" s="58" t="s">
        <v>90</v>
      </c>
      <c r="G70" s="44" t="s">
        <v>9</v>
      </c>
      <c r="H70" s="57" t="s">
        <v>91</v>
      </c>
      <c r="I70" s="42" t="s">
        <v>21</v>
      </c>
      <c r="J70" s="42">
        <v>190</v>
      </c>
      <c r="K70" s="42">
        <v>49</v>
      </c>
      <c r="L70" s="42">
        <v>708</v>
      </c>
      <c r="M70" s="46">
        <f>VLOOKUP(H70,[2]Sheet1!$A$1:$C$175,3,FALSE)</f>
        <v>3</v>
      </c>
      <c r="N70" s="46">
        <f>L70*M70</f>
        <v>2124</v>
      </c>
      <c r="O70" s="46">
        <v>1000</v>
      </c>
      <c r="P70" s="46">
        <f>N70+O70</f>
        <v>3124</v>
      </c>
      <c r="Q70" s="47"/>
    </row>
    <row r="71" spans="1:17" s="4" customFormat="1" ht="30">
      <c r="A71" s="56">
        <f t="shared" ref="A71:A105" si="1">A70+1</f>
        <v>67</v>
      </c>
      <c r="B71" s="42" t="s">
        <v>227</v>
      </c>
      <c r="C71" s="42" t="s">
        <v>234</v>
      </c>
      <c r="D71" s="92" t="str">
        <f>VLOOKUP(C71,[1]Sheet1!$B$4:$C$104,2,FALSE)</f>
        <v>25.02.2025</v>
      </c>
      <c r="E71" s="43">
        <v>2591540961</v>
      </c>
      <c r="F71" s="58" t="s">
        <v>235</v>
      </c>
      <c r="G71" s="44" t="s">
        <v>9</v>
      </c>
      <c r="H71" s="57" t="s">
        <v>236</v>
      </c>
      <c r="I71" s="42" t="s">
        <v>17</v>
      </c>
      <c r="J71" s="42">
        <v>35</v>
      </c>
      <c r="K71" s="42">
        <v>35</v>
      </c>
      <c r="L71" s="42">
        <v>639</v>
      </c>
      <c r="M71" s="46">
        <f>VLOOKUP(H71,[2]Sheet1!$A$1:$C$175,3,FALSE)</f>
        <v>2.25</v>
      </c>
      <c r="N71" s="46">
        <f>L71*M71</f>
        <v>1437.75</v>
      </c>
      <c r="O71" s="46">
        <v>200</v>
      </c>
      <c r="P71" s="46">
        <f>N71+O71</f>
        <v>1637.75</v>
      </c>
      <c r="Q71" s="59" t="s">
        <v>113</v>
      </c>
    </row>
    <row r="72" spans="1:17" s="4" customFormat="1" ht="30">
      <c r="A72" s="56">
        <f t="shared" si="1"/>
        <v>68</v>
      </c>
      <c r="B72" s="42" t="s">
        <v>227</v>
      </c>
      <c r="C72" s="42" t="s">
        <v>233</v>
      </c>
      <c r="D72" s="92" t="str">
        <f>VLOOKUP(C72,[1]Sheet1!$B$4:$C$104,2,FALSE)</f>
        <v>25.02.2025</v>
      </c>
      <c r="E72" s="43">
        <v>2591540962</v>
      </c>
      <c r="F72" s="57" t="s">
        <v>149</v>
      </c>
      <c r="G72" s="44" t="s">
        <v>9</v>
      </c>
      <c r="H72" s="57" t="s">
        <v>150</v>
      </c>
      <c r="I72" s="42" t="s">
        <v>124</v>
      </c>
      <c r="J72" s="42">
        <v>450</v>
      </c>
      <c r="K72" s="42">
        <v>5</v>
      </c>
      <c r="L72" s="42">
        <v>45</v>
      </c>
      <c r="M72" s="46">
        <f>VLOOKUP(H72,[2]Sheet1!$A$1:$C$175,3,FALSE)</f>
        <v>4.25</v>
      </c>
      <c r="N72" s="46">
        <f>L72*M72</f>
        <v>191.25</v>
      </c>
      <c r="O72" s="46"/>
      <c r="P72" s="46">
        <f>N72+O72</f>
        <v>191.25</v>
      </c>
      <c r="Q72" s="47"/>
    </row>
    <row r="73" spans="1:17" s="4" customFormat="1" ht="15.95" customHeight="1">
      <c r="A73" s="56">
        <f t="shared" si="1"/>
        <v>69</v>
      </c>
      <c r="B73" s="42" t="s">
        <v>227</v>
      </c>
      <c r="C73" s="42" t="s">
        <v>237</v>
      </c>
      <c r="D73" s="92" t="str">
        <f>VLOOKUP(C73,[1]Sheet1!$B$4:$C$104,2,FALSE)</f>
        <v>25.02.2025</v>
      </c>
      <c r="E73" s="43">
        <v>2591540963</v>
      </c>
      <c r="F73" s="57" t="s">
        <v>238</v>
      </c>
      <c r="G73" s="44" t="s">
        <v>9</v>
      </c>
      <c r="H73" s="57" t="s">
        <v>239</v>
      </c>
      <c r="I73" s="42" t="s">
        <v>239</v>
      </c>
      <c r="J73" s="42">
        <v>85</v>
      </c>
      <c r="K73" s="42">
        <v>65</v>
      </c>
      <c r="L73" s="42">
        <v>1195</v>
      </c>
      <c r="M73" s="46">
        <f>VLOOKUP(H73,[2]Sheet1!$A$1:$C$175,3,FALSE)</f>
        <v>2.25</v>
      </c>
      <c r="N73" s="46">
        <f>L73*M73</f>
        <v>2688.75</v>
      </c>
      <c r="O73" s="46"/>
      <c r="P73" s="46">
        <f>N73+O73</f>
        <v>2688.75</v>
      </c>
      <c r="Q73" s="47"/>
    </row>
    <row r="74" spans="1:17" s="4" customFormat="1" ht="15.95" customHeight="1">
      <c r="A74" s="56">
        <f t="shared" si="1"/>
        <v>70</v>
      </c>
      <c r="B74" s="42" t="s">
        <v>244</v>
      </c>
      <c r="C74" s="42" t="s">
        <v>248</v>
      </c>
      <c r="D74" s="92" t="str">
        <f>VLOOKUP(C74,[1]Sheet1!$B$4:$C$104,2,FALSE)</f>
        <v>25.02.2025</v>
      </c>
      <c r="E74" s="43">
        <v>2591540964</v>
      </c>
      <c r="F74" s="58" t="s">
        <v>110</v>
      </c>
      <c r="G74" s="44" t="s">
        <v>9</v>
      </c>
      <c r="H74" s="57" t="s">
        <v>111</v>
      </c>
      <c r="I74" s="42" t="s">
        <v>112</v>
      </c>
      <c r="J74" s="42">
        <v>190</v>
      </c>
      <c r="K74" s="42">
        <v>10</v>
      </c>
      <c r="L74" s="42">
        <v>291</v>
      </c>
      <c r="M74" s="46">
        <f>VLOOKUP(H74,[2]Sheet1!$A$1:$C$175,3,FALSE)</f>
        <v>3</v>
      </c>
      <c r="N74" s="46">
        <f>L74*M74</f>
        <v>873</v>
      </c>
      <c r="O74" s="46">
        <v>500</v>
      </c>
      <c r="P74" s="46">
        <f>N74+O74</f>
        <v>1373</v>
      </c>
      <c r="Q74" s="47"/>
    </row>
    <row r="75" spans="1:17" s="4" customFormat="1" ht="15.95" customHeight="1">
      <c r="A75" s="56">
        <f t="shared" si="1"/>
        <v>71</v>
      </c>
      <c r="B75" s="42" t="s">
        <v>227</v>
      </c>
      <c r="C75" s="42" t="s">
        <v>231</v>
      </c>
      <c r="D75" s="92" t="str">
        <f>VLOOKUP(C75,[1]Sheet1!$B$4:$C$104,2,FALSE)</f>
        <v>25.02.2025</v>
      </c>
      <c r="E75" s="43">
        <v>2591540965</v>
      </c>
      <c r="F75" s="58" t="s">
        <v>163</v>
      </c>
      <c r="G75" s="44" t="s">
        <v>9</v>
      </c>
      <c r="H75" s="57" t="s">
        <v>164</v>
      </c>
      <c r="I75" s="42" t="s">
        <v>117</v>
      </c>
      <c r="J75" s="42">
        <v>70</v>
      </c>
      <c r="K75" s="42">
        <v>69</v>
      </c>
      <c r="L75" s="42">
        <v>1596</v>
      </c>
      <c r="M75" s="46">
        <f>VLOOKUP(H75,[2]Sheet1!$A$1:$C$175,3,FALSE)</f>
        <v>2.25</v>
      </c>
      <c r="N75" s="46">
        <f>L75*M75</f>
        <v>3591</v>
      </c>
      <c r="O75" s="46">
        <v>800</v>
      </c>
      <c r="P75" s="46">
        <f>N75+O75</f>
        <v>4391</v>
      </c>
      <c r="Q75" s="47"/>
    </row>
    <row r="76" spans="1:17" s="4" customFormat="1" ht="30">
      <c r="A76" s="56">
        <f t="shared" si="1"/>
        <v>72</v>
      </c>
      <c r="B76" s="42" t="s">
        <v>227</v>
      </c>
      <c r="C76" s="42" t="s">
        <v>232</v>
      </c>
      <c r="D76" s="92" t="str">
        <f>VLOOKUP(C76,[1]Sheet1!$B$4:$C$104,2,FALSE)</f>
        <v>25.02.2025</v>
      </c>
      <c r="E76" s="43">
        <v>2591540966</v>
      </c>
      <c r="F76" s="57" t="s">
        <v>149</v>
      </c>
      <c r="G76" s="44" t="s">
        <v>9</v>
      </c>
      <c r="H76" s="57" t="s">
        <v>150</v>
      </c>
      <c r="I76" s="42" t="s">
        <v>124</v>
      </c>
      <c r="J76" s="42">
        <v>450</v>
      </c>
      <c r="K76" s="42">
        <v>13</v>
      </c>
      <c r="L76" s="42">
        <v>170</v>
      </c>
      <c r="M76" s="46">
        <f>VLOOKUP(H76,[2]Sheet1!$A$1:$C$175,3,FALSE)</f>
        <v>4.25</v>
      </c>
      <c r="N76" s="46">
        <f>L76*M76</f>
        <v>722.5</v>
      </c>
      <c r="O76" s="46"/>
      <c r="P76" s="46">
        <f>N76+O76</f>
        <v>722.5</v>
      </c>
      <c r="Q76" s="47"/>
    </row>
    <row r="77" spans="1:17" s="4" customFormat="1" ht="15.95" customHeight="1">
      <c r="A77" s="56">
        <f t="shared" si="1"/>
        <v>73</v>
      </c>
      <c r="B77" s="42" t="s">
        <v>244</v>
      </c>
      <c r="C77" s="42" t="s">
        <v>249</v>
      </c>
      <c r="D77" s="92" t="str">
        <f>VLOOKUP(C77,[1]Sheet1!$B$4:$C$104,2,FALSE)</f>
        <v>26.02.2025</v>
      </c>
      <c r="E77" s="43">
        <v>2591540967</v>
      </c>
      <c r="F77" s="57" t="s">
        <v>183</v>
      </c>
      <c r="G77" s="44" t="s">
        <v>9</v>
      </c>
      <c r="H77" s="57" t="s">
        <v>184</v>
      </c>
      <c r="I77" s="42" t="s">
        <v>17</v>
      </c>
      <c r="J77" s="42">
        <v>50</v>
      </c>
      <c r="K77" s="42">
        <v>22</v>
      </c>
      <c r="L77" s="42">
        <v>486</v>
      </c>
      <c r="M77" s="46">
        <f>VLOOKUP(H77,[2]Sheet1!$A$1:$C$175,3,FALSE)</f>
        <v>2.25</v>
      </c>
      <c r="N77" s="46">
        <f>L77*M77</f>
        <v>1093.5</v>
      </c>
      <c r="O77" s="46">
        <v>700</v>
      </c>
      <c r="P77" s="46">
        <f>N77+O77</f>
        <v>1793.5</v>
      </c>
      <c r="Q77" s="47"/>
    </row>
    <row r="78" spans="1:17" s="4" customFormat="1" ht="15.95" customHeight="1">
      <c r="A78" s="56">
        <f t="shared" si="1"/>
        <v>74</v>
      </c>
      <c r="B78" s="26" t="s">
        <v>240</v>
      </c>
      <c r="C78" s="26" t="s">
        <v>242</v>
      </c>
      <c r="D78" s="88" t="str">
        <f>VLOOKUP(C78,[1]Sheet1!$B$4:$C$104,2,FALSE)</f>
        <v>26.02.2025</v>
      </c>
      <c r="E78" s="94">
        <v>2591540968</v>
      </c>
      <c r="F78" s="28" t="s">
        <v>205</v>
      </c>
      <c r="G78" s="27" t="s">
        <v>9</v>
      </c>
      <c r="H78" s="29" t="s">
        <v>206</v>
      </c>
      <c r="I78" s="42" t="s">
        <v>117</v>
      </c>
      <c r="J78" s="42">
        <v>60</v>
      </c>
      <c r="K78" s="26">
        <v>20</v>
      </c>
      <c r="L78" s="26">
        <v>800</v>
      </c>
      <c r="M78" s="46">
        <f>VLOOKUP(H78,[2]Sheet1!$A$1:$C$175,3,FALSE)</f>
        <v>2.25</v>
      </c>
      <c r="N78" s="46">
        <f>L78*M78</f>
        <v>1800</v>
      </c>
      <c r="O78" s="46">
        <v>700</v>
      </c>
      <c r="P78" s="46">
        <f>N78+O78</f>
        <v>2500</v>
      </c>
      <c r="Q78" s="39"/>
    </row>
    <row r="79" spans="1:17" s="4" customFormat="1" ht="30">
      <c r="A79" s="56">
        <f t="shared" si="1"/>
        <v>75</v>
      </c>
      <c r="B79" s="42" t="s">
        <v>244</v>
      </c>
      <c r="C79" s="42" t="s">
        <v>245</v>
      </c>
      <c r="D79" s="92" t="str">
        <f>VLOOKUP(C79,[1]Sheet1!$B$4:$C$104,2,FALSE)</f>
        <v>26.02.2025</v>
      </c>
      <c r="E79" s="43">
        <v>2591540969</v>
      </c>
      <c r="F79" s="58" t="s">
        <v>90</v>
      </c>
      <c r="G79" s="44" t="s">
        <v>9</v>
      </c>
      <c r="H79" s="57" t="s">
        <v>91</v>
      </c>
      <c r="I79" s="42" t="s">
        <v>21</v>
      </c>
      <c r="J79" s="42">
        <v>190</v>
      </c>
      <c r="K79" s="42">
        <v>42</v>
      </c>
      <c r="L79" s="42">
        <v>980</v>
      </c>
      <c r="M79" s="46">
        <f>VLOOKUP(H79,[2]Sheet1!$A$1:$C$175,3,FALSE)</f>
        <v>3</v>
      </c>
      <c r="N79" s="46">
        <f>L79*M79</f>
        <v>2940</v>
      </c>
      <c r="O79" s="46">
        <v>1000</v>
      </c>
      <c r="P79" s="46">
        <f>N79+O79</f>
        <v>3940</v>
      </c>
      <c r="Q79" s="47"/>
    </row>
    <row r="80" spans="1:17" s="4" customFormat="1" ht="15.95" customHeight="1">
      <c r="A80" s="56">
        <f t="shared" si="1"/>
        <v>76</v>
      </c>
      <c r="B80" s="26" t="s">
        <v>240</v>
      </c>
      <c r="C80" s="26" t="s">
        <v>241</v>
      </c>
      <c r="D80" s="88" t="str">
        <f>VLOOKUP(C80,[1]Sheet1!$B$4:$C$104,2,FALSE)</f>
        <v>26.02.2025</v>
      </c>
      <c r="E80" s="94">
        <v>2591540970</v>
      </c>
      <c r="F80" s="28" t="s">
        <v>205</v>
      </c>
      <c r="G80" s="27" t="s">
        <v>9</v>
      </c>
      <c r="H80" s="29" t="s">
        <v>206</v>
      </c>
      <c r="I80" s="42" t="s">
        <v>117</v>
      </c>
      <c r="J80" s="42">
        <v>60</v>
      </c>
      <c r="K80" s="26">
        <v>25</v>
      </c>
      <c r="L80" s="26">
        <v>435</v>
      </c>
      <c r="M80" s="46">
        <f>VLOOKUP(H80,[2]Sheet1!$A$1:$C$175,3,FALSE)</f>
        <v>2.25</v>
      </c>
      <c r="N80" s="46">
        <f>L80*M80</f>
        <v>978.75</v>
      </c>
      <c r="O80" s="46">
        <v>500</v>
      </c>
      <c r="P80" s="46">
        <f>N80+O80</f>
        <v>1478.75</v>
      </c>
      <c r="Q80" s="39"/>
    </row>
    <row r="81" spans="1:17" s="4" customFormat="1" ht="15.95" customHeight="1">
      <c r="A81" s="56">
        <f t="shared" si="1"/>
        <v>77</v>
      </c>
      <c r="B81" s="42" t="s">
        <v>240</v>
      </c>
      <c r="C81" s="42" t="s">
        <v>243</v>
      </c>
      <c r="D81" s="92" t="str">
        <f>VLOOKUP(C81,[1]Sheet1!$B$4:$C$104,2,FALSE)</f>
        <v>26.02.2025</v>
      </c>
      <c r="E81" s="43">
        <v>2591540971</v>
      </c>
      <c r="F81" s="57" t="s">
        <v>122</v>
      </c>
      <c r="G81" s="44" t="s">
        <v>9</v>
      </c>
      <c r="H81" s="57" t="s">
        <v>123</v>
      </c>
      <c r="I81" s="42" t="s">
        <v>124</v>
      </c>
      <c r="J81" s="42">
        <v>490</v>
      </c>
      <c r="K81" s="42">
        <v>4</v>
      </c>
      <c r="L81" s="42">
        <v>116</v>
      </c>
      <c r="M81" s="46">
        <f>VLOOKUP(H81,[2]Sheet1!$A$1:$C$175,3,FALSE)</f>
        <v>4.25</v>
      </c>
      <c r="N81" s="46">
        <f>L81*M81</f>
        <v>493</v>
      </c>
      <c r="O81" s="46">
        <v>1000</v>
      </c>
      <c r="P81" s="46">
        <f>N81+O81</f>
        <v>1493</v>
      </c>
      <c r="Q81" s="47"/>
    </row>
    <row r="82" spans="1:17" s="4" customFormat="1" ht="15.95" customHeight="1">
      <c r="A82" s="56">
        <f t="shared" si="1"/>
        <v>78</v>
      </c>
      <c r="B82" s="42" t="s">
        <v>244</v>
      </c>
      <c r="C82" s="42" t="s">
        <v>247</v>
      </c>
      <c r="D82" s="92" t="str">
        <f>VLOOKUP(C82,[1]Sheet1!$B$4:$C$104,2,FALSE)</f>
        <v>27.02.2025</v>
      </c>
      <c r="E82" s="43">
        <v>2591540972</v>
      </c>
      <c r="F82" s="57" t="s">
        <v>238</v>
      </c>
      <c r="G82" s="44" t="s">
        <v>9</v>
      </c>
      <c r="H82" s="57" t="s">
        <v>239</v>
      </c>
      <c r="I82" s="42" t="s">
        <v>239</v>
      </c>
      <c r="J82" s="42">
        <v>85</v>
      </c>
      <c r="K82" s="42">
        <v>23</v>
      </c>
      <c r="L82" s="42">
        <v>389</v>
      </c>
      <c r="M82" s="46">
        <f>VLOOKUP(H82,[2]Sheet1!$A$1:$C$175,3,FALSE)</f>
        <v>2.25</v>
      </c>
      <c r="N82" s="46">
        <f>L82*M82</f>
        <v>875.25</v>
      </c>
      <c r="O82" s="46"/>
      <c r="P82" s="46">
        <f>N82+O82</f>
        <v>875.25</v>
      </c>
      <c r="Q82" s="47"/>
    </row>
    <row r="83" spans="1:17" s="4" customFormat="1" ht="30">
      <c r="A83" s="56">
        <f t="shared" si="1"/>
        <v>79</v>
      </c>
      <c r="B83" s="42" t="s">
        <v>250</v>
      </c>
      <c r="C83" s="42" t="s">
        <v>265</v>
      </c>
      <c r="D83" s="92" t="str">
        <f>VLOOKUP(C83,[1]Sheet1!$B$4:$C$104,2,FALSE)</f>
        <v>27.02.2025</v>
      </c>
      <c r="E83" s="43">
        <v>2591540973</v>
      </c>
      <c r="F83" s="58" t="s">
        <v>266</v>
      </c>
      <c r="G83" s="44" t="s">
        <v>9</v>
      </c>
      <c r="H83" s="57" t="s">
        <v>267</v>
      </c>
      <c r="I83" s="42" t="s">
        <v>261</v>
      </c>
      <c r="J83" s="42">
        <v>320</v>
      </c>
      <c r="K83" s="42">
        <v>10</v>
      </c>
      <c r="L83" s="42">
        <v>78</v>
      </c>
      <c r="M83" s="46">
        <f>VLOOKUP(H83,[2]Sheet1!$A$1:$C$175,3,FALSE)</f>
        <v>3.75</v>
      </c>
      <c r="N83" s="46">
        <f>L83*M83</f>
        <v>292.5</v>
      </c>
      <c r="O83" s="46">
        <v>500</v>
      </c>
      <c r="P83" s="46">
        <f>N83+O83</f>
        <v>792.5</v>
      </c>
      <c r="Q83" s="47"/>
    </row>
    <row r="84" spans="1:17" s="4" customFormat="1" ht="30">
      <c r="A84" s="56">
        <f t="shared" si="1"/>
        <v>80</v>
      </c>
      <c r="B84" s="42" t="s">
        <v>250</v>
      </c>
      <c r="C84" s="42" t="s">
        <v>251</v>
      </c>
      <c r="D84" s="92" t="str">
        <f>VLOOKUP(C84,[1]Sheet1!$B$4:$C$104,2,FALSE)</f>
        <v>27.02.2025</v>
      </c>
      <c r="E84" s="43">
        <v>2591540974</v>
      </c>
      <c r="F84" s="57" t="s">
        <v>106</v>
      </c>
      <c r="G84" s="44" t="s">
        <v>9</v>
      </c>
      <c r="H84" s="57" t="s">
        <v>107</v>
      </c>
      <c r="I84" s="42" t="s">
        <v>21</v>
      </c>
      <c r="J84" s="42">
        <v>200</v>
      </c>
      <c r="K84" s="42">
        <v>22</v>
      </c>
      <c r="L84" s="42">
        <v>389</v>
      </c>
      <c r="M84" s="46">
        <f>VLOOKUP(H84,[2]Sheet1!$A$1:$C$175,3,FALSE)</f>
        <v>3</v>
      </c>
      <c r="N84" s="46">
        <f>L84*M84</f>
        <v>1167</v>
      </c>
      <c r="O84" s="46">
        <v>700</v>
      </c>
      <c r="P84" s="46">
        <f>N84+O84</f>
        <v>1867</v>
      </c>
      <c r="Q84" s="59" t="s">
        <v>157</v>
      </c>
    </row>
    <row r="85" spans="1:17" s="4" customFormat="1" ht="30">
      <c r="A85" s="56">
        <f t="shared" si="1"/>
        <v>81</v>
      </c>
      <c r="B85" s="42" t="s">
        <v>250</v>
      </c>
      <c r="C85" s="42" t="s">
        <v>262</v>
      </c>
      <c r="D85" s="92" t="str">
        <f>VLOOKUP(C85,[1]Sheet1!$B$4:$C$104,2,FALSE)</f>
        <v>27.02.2025</v>
      </c>
      <c r="E85" s="43">
        <v>2591540975</v>
      </c>
      <c r="F85" s="58" t="s">
        <v>263</v>
      </c>
      <c r="G85" s="44" t="s">
        <v>9</v>
      </c>
      <c r="H85" s="57" t="s">
        <v>264</v>
      </c>
      <c r="I85" s="42" t="s">
        <v>261</v>
      </c>
      <c r="J85" s="42">
        <v>295</v>
      </c>
      <c r="K85" s="42">
        <v>10</v>
      </c>
      <c r="L85" s="42">
        <v>78</v>
      </c>
      <c r="M85" s="46">
        <f>VLOOKUP(H85,[2]Sheet1!$A$1:$C$175,3,FALSE)</f>
        <v>3</v>
      </c>
      <c r="N85" s="46">
        <f>L85*M85</f>
        <v>234</v>
      </c>
      <c r="O85" s="46"/>
      <c r="P85" s="46">
        <f>N85+O85</f>
        <v>234</v>
      </c>
      <c r="Q85" s="47"/>
    </row>
    <row r="86" spans="1:17" s="4" customFormat="1" ht="15.95" customHeight="1">
      <c r="A86" s="56">
        <f t="shared" si="1"/>
        <v>82</v>
      </c>
      <c r="B86" s="42" t="s">
        <v>244</v>
      </c>
      <c r="C86" s="42" t="s">
        <v>246</v>
      </c>
      <c r="D86" s="92" t="str">
        <f>VLOOKUP(C86,[1]Sheet1!$B$4:$C$104,2,FALSE)</f>
        <v>27.02.2025</v>
      </c>
      <c r="E86" s="43">
        <v>2591540976</v>
      </c>
      <c r="F86" s="45" t="s">
        <v>56</v>
      </c>
      <c r="G86" s="44" t="s">
        <v>9</v>
      </c>
      <c r="H86" s="57" t="s">
        <v>57</v>
      </c>
      <c r="I86" s="42" t="s">
        <v>17</v>
      </c>
      <c r="J86" s="42">
        <v>25</v>
      </c>
      <c r="K86" s="42">
        <v>48</v>
      </c>
      <c r="L86" s="42">
        <v>1111</v>
      </c>
      <c r="M86" s="46">
        <f>VLOOKUP(H86,[2]Sheet1!$A$1:$C$175,3,FALSE)</f>
        <v>2.25</v>
      </c>
      <c r="N86" s="46">
        <f>L86*M86</f>
        <v>2499.75</v>
      </c>
      <c r="O86" s="46"/>
      <c r="P86" s="46">
        <f>N86+O86</f>
        <v>2499.75</v>
      </c>
      <c r="Q86" s="47"/>
    </row>
    <row r="87" spans="1:17" s="4" customFormat="1" ht="30">
      <c r="A87" s="56">
        <f t="shared" si="1"/>
        <v>83</v>
      </c>
      <c r="B87" s="42" t="s">
        <v>250</v>
      </c>
      <c r="C87" s="42" t="s">
        <v>285</v>
      </c>
      <c r="D87" s="92" t="str">
        <f>VLOOKUP(C87,[1]Sheet1!$B$4:$C$104,2,FALSE)</f>
        <v>27.02.2025</v>
      </c>
      <c r="E87" s="43">
        <v>2591540977</v>
      </c>
      <c r="F87" s="57" t="s">
        <v>283</v>
      </c>
      <c r="G87" s="44" t="s">
        <v>9</v>
      </c>
      <c r="H87" s="57" t="s">
        <v>284</v>
      </c>
      <c r="I87" s="42" t="s">
        <v>18</v>
      </c>
      <c r="J87" s="42">
        <v>85</v>
      </c>
      <c r="K87" s="42">
        <v>33</v>
      </c>
      <c r="L87" s="42">
        <v>728</v>
      </c>
      <c r="M87" s="46">
        <f>VLOOKUP(H87,[2]Sheet1!$A$1:$C$175,3,FALSE)</f>
        <v>2.25</v>
      </c>
      <c r="N87" s="46">
        <f>L87*M87</f>
        <v>1638</v>
      </c>
      <c r="O87" s="46"/>
      <c r="P87" s="46">
        <f>N87+O87</f>
        <v>1638</v>
      </c>
      <c r="Q87" s="47"/>
    </row>
    <row r="88" spans="1:17" s="4" customFormat="1" ht="15.95" customHeight="1">
      <c r="A88" s="56">
        <f t="shared" si="1"/>
        <v>84</v>
      </c>
      <c r="B88" s="42" t="s">
        <v>250</v>
      </c>
      <c r="C88" s="42" t="s">
        <v>252</v>
      </c>
      <c r="D88" s="92" t="str">
        <f>VLOOKUP(C88,[1]Sheet1!$B$4:$C$104,2,FALSE)</f>
        <v>28.02.2025</v>
      </c>
      <c r="E88" s="43">
        <v>2591540978</v>
      </c>
      <c r="F88" s="91" t="s">
        <v>75</v>
      </c>
      <c r="G88" s="44" t="s">
        <v>9</v>
      </c>
      <c r="H88" s="28" t="s">
        <v>76</v>
      </c>
      <c r="I88" s="42" t="s">
        <v>21</v>
      </c>
      <c r="J88" s="42">
        <v>270</v>
      </c>
      <c r="K88" s="26">
        <v>104</v>
      </c>
      <c r="L88" s="26">
        <v>2009</v>
      </c>
      <c r="M88" s="46">
        <f>VLOOKUP(H88,[2]Sheet1!$A$1:$C$175,3,FALSE)</f>
        <v>3.75</v>
      </c>
      <c r="N88" s="46">
        <f>L88*M88</f>
        <v>7533.75</v>
      </c>
      <c r="O88" s="46">
        <v>2000</v>
      </c>
      <c r="P88" s="46">
        <f>N88+O88</f>
        <v>9533.75</v>
      </c>
      <c r="Q88" s="40" t="s">
        <v>113</v>
      </c>
    </row>
    <row r="89" spans="1:17" s="4" customFormat="1" ht="15.95" customHeight="1">
      <c r="A89" s="56">
        <f t="shared" si="1"/>
        <v>85</v>
      </c>
      <c r="B89" s="42" t="s">
        <v>250</v>
      </c>
      <c r="C89" s="42" t="s">
        <v>268</v>
      </c>
      <c r="D89" s="92" t="str">
        <f>VLOOKUP(C89,[1]Sheet1!$B$4:$C$104,2,FALSE)</f>
        <v>28.02.2025</v>
      </c>
      <c r="E89" s="43">
        <v>2591540979</v>
      </c>
      <c r="F89" s="58" t="s">
        <v>129</v>
      </c>
      <c r="G89" s="44" t="s">
        <v>9</v>
      </c>
      <c r="H89" s="57" t="s">
        <v>130</v>
      </c>
      <c r="I89" s="42" t="s">
        <v>131</v>
      </c>
      <c r="J89" s="42">
        <v>430</v>
      </c>
      <c r="K89" s="42">
        <v>16</v>
      </c>
      <c r="L89" s="42">
        <v>148</v>
      </c>
      <c r="M89" s="46">
        <f>VLOOKUP(H89,[2]Sheet1!$A$1:$C$175,3,FALSE)</f>
        <v>4.25</v>
      </c>
      <c r="N89" s="46">
        <f>L89*M89</f>
        <v>629</v>
      </c>
      <c r="O89" s="46">
        <v>1000</v>
      </c>
      <c r="P89" s="46">
        <f>N89+O89</f>
        <v>1629</v>
      </c>
      <c r="Q89" s="47"/>
    </row>
    <row r="90" spans="1:17" s="4" customFormat="1" ht="30">
      <c r="A90" s="56">
        <f t="shared" si="1"/>
        <v>86</v>
      </c>
      <c r="B90" s="42" t="s">
        <v>250</v>
      </c>
      <c r="C90" s="42" t="s">
        <v>286</v>
      </c>
      <c r="D90" s="92" t="str">
        <f>VLOOKUP(C90,[1]Sheet1!$B$4:$C$104,2,FALSE)</f>
        <v>28.02.2025</v>
      </c>
      <c r="E90" s="43">
        <v>2591540980</v>
      </c>
      <c r="F90" s="57" t="s">
        <v>283</v>
      </c>
      <c r="G90" s="44" t="s">
        <v>9</v>
      </c>
      <c r="H90" s="57" t="s">
        <v>284</v>
      </c>
      <c r="I90" s="42" t="s">
        <v>18</v>
      </c>
      <c r="J90" s="42">
        <v>85</v>
      </c>
      <c r="K90" s="42">
        <v>10</v>
      </c>
      <c r="L90" s="42">
        <v>400</v>
      </c>
      <c r="M90" s="46">
        <f>VLOOKUP(H90,[2]Sheet1!$A$1:$C$175,3,FALSE)</f>
        <v>2.25</v>
      </c>
      <c r="N90" s="46">
        <f>L90*M90</f>
        <v>900</v>
      </c>
      <c r="O90" s="46"/>
      <c r="P90" s="46">
        <f>N90+O90</f>
        <v>900</v>
      </c>
      <c r="Q90" s="47"/>
    </row>
    <row r="91" spans="1:17" s="4" customFormat="1" ht="30">
      <c r="A91" s="56">
        <f t="shared" si="1"/>
        <v>87</v>
      </c>
      <c r="B91" s="42" t="s">
        <v>250</v>
      </c>
      <c r="C91" s="42" t="s">
        <v>282</v>
      </c>
      <c r="D91" s="92" t="str">
        <f>VLOOKUP(C91,[1]Sheet1!$B$4:$C$104,2,FALSE)</f>
        <v>28.02.2025</v>
      </c>
      <c r="E91" s="43">
        <v>2591540981</v>
      </c>
      <c r="F91" s="57" t="s">
        <v>283</v>
      </c>
      <c r="G91" s="44" t="s">
        <v>9</v>
      </c>
      <c r="H91" s="57" t="s">
        <v>284</v>
      </c>
      <c r="I91" s="42" t="s">
        <v>18</v>
      </c>
      <c r="J91" s="42">
        <v>85</v>
      </c>
      <c r="K91" s="42">
        <v>50</v>
      </c>
      <c r="L91" s="42">
        <v>784</v>
      </c>
      <c r="M91" s="46">
        <f>VLOOKUP(H91,[2]Sheet1!$A$1:$C$175,3,FALSE)</f>
        <v>2.25</v>
      </c>
      <c r="N91" s="46">
        <f>L91*M91</f>
        <v>1764</v>
      </c>
      <c r="O91" s="46"/>
      <c r="P91" s="46">
        <f>N91+O91</f>
        <v>1764</v>
      </c>
      <c r="Q91" s="47"/>
    </row>
    <row r="92" spans="1:17" s="4" customFormat="1" ht="15.95" customHeight="1">
      <c r="A92" s="56">
        <f t="shared" si="1"/>
        <v>88</v>
      </c>
      <c r="B92" s="42" t="s">
        <v>250</v>
      </c>
      <c r="C92" s="42" t="s">
        <v>255</v>
      </c>
      <c r="D92" s="92" t="str">
        <f>VLOOKUP(C92,[1]Sheet1!$B$4:$C$104,2,FALSE)</f>
        <v>28.02.2025</v>
      </c>
      <c r="E92" s="43">
        <v>2591540982</v>
      </c>
      <c r="F92" s="28" t="s">
        <v>99</v>
      </c>
      <c r="G92" s="44" t="s">
        <v>9</v>
      </c>
      <c r="H92" s="91" t="s">
        <v>100</v>
      </c>
      <c r="I92" s="42" t="s">
        <v>19</v>
      </c>
      <c r="J92" s="42">
        <v>110</v>
      </c>
      <c r="K92" s="26">
        <v>17</v>
      </c>
      <c r="L92" s="26">
        <v>278</v>
      </c>
      <c r="M92" s="46">
        <f>VLOOKUP(H92,[2]Sheet1!$A$1:$C$175,3,FALSE)</f>
        <v>2.25</v>
      </c>
      <c r="N92" s="46">
        <f>L92*M92</f>
        <v>625.5</v>
      </c>
      <c r="O92" s="46"/>
      <c r="P92" s="46">
        <f>N92+O92</f>
        <v>625.5</v>
      </c>
      <c r="Q92" s="39"/>
    </row>
    <row r="93" spans="1:17" s="4" customFormat="1" ht="15.95" customHeight="1">
      <c r="A93" s="56">
        <f t="shared" si="1"/>
        <v>89</v>
      </c>
      <c r="B93" s="42" t="s">
        <v>250</v>
      </c>
      <c r="C93" s="42" t="s">
        <v>258</v>
      </c>
      <c r="D93" s="92" t="str">
        <f>VLOOKUP(C93,[1]Sheet1!$B$4:$C$104,2,FALSE)</f>
        <v>28.02.2025</v>
      </c>
      <c r="E93" s="43">
        <v>2591540983</v>
      </c>
      <c r="F93" s="58" t="s">
        <v>259</v>
      </c>
      <c r="G93" s="44" t="s">
        <v>9</v>
      </c>
      <c r="H93" s="57" t="s">
        <v>260</v>
      </c>
      <c r="I93" s="42" t="s">
        <v>261</v>
      </c>
      <c r="J93" s="42">
        <v>305</v>
      </c>
      <c r="K93" s="42">
        <v>13</v>
      </c>
      <c r="L93" s="42">
        <v>199</v>
      </c>
      <c r="M93" s="46">
        <f>VLOOKUP(H93,[2]Sheet1!$A$1:$C$175,3,FALSE)</f>
        <v>3.75</v>
      </c>
      <c r="N93" s="46">
        <f>L93*M93</f>
        <v>746.25</v>
      </c>
      <c r="O93" s="46"/>
      <c r="P93" s="46">
        <f>N93+O93</f>
        <v>746.25</v>
      </c>
      <c r="Q93" s="47"/>
    </row>
    <row r="94" spans="1:17" s="4" customFormat="1" ht="30">
      <c r="A94" s="56">
        <f t="shared" si="1"/>
        <v>90</v>
      </c>
      <c r="B94" s="42" t="s">
        <v>250</v>
      </c>
      <c r="C94" s="42" t="s">
        <v>253</v>
      </c>
      <c r="D94" s="92" t="str">
        <f>VLOOKUP(C94,[1]Sheet1!$B$4:$C$104,2,FALSE)</f>
        <v>28.02.2025</v>
      </c>
      <c r="E94" s="43">
        <v>2591540984</v>
      </c>
      <c r="F94" s="57" t="s">
        <v>133</v>
      </c>
      <c r="G94" s="44" t="s">
        <v>9</v>
      </c>
      <c r="H94" s="57" t="s">
        <v>134</v>
      </c>
      <c r="I94" s="42" t="s">
        <v>21</v>
      </c>
      <c r="J94" s="42">
        <v>200</v>
      </c>
      <c r="K94" s="42">
        <v>6</v>
      </c>
      <c r="L94" s="42">
        <v>134</v>
      </c>
      <c r="M94" s="46">
        <f>VLOOKUP(H94,[2]Sheet1!$A$1:$C$175,3,FALSE)</f>
        <v>3</v>
      </c>
      <c r="N94" s="46">
        <f>L94*M94</f>
        <v>402</v>
      </c>
      <c r="O94" s="46">
        <v>1000</v>
      </c>
      <c r="P94" s="46">
        <f>N94+O94</f>
        <v>1402</v>
      </c>
      <c r="Q94" s="47"/>
    </row>
    <row r="95" spans="1:17" s="4" customFormat="1" ht="15.95" customHeight="1">
      <c r="A95" s="56">
        <f t="shared" si="1"/>
        <v>91</v>
      </c>
      <c r="B95" s="42" t="s">
        <v>250</v>
      </c>
      <c r="C95" s="42" t="s">
        <v>275</v>
      </c>
      <c r="D95" s="92" t="str">
        <f>VLOOKUP(C95,[1]Sheet1!$B$4:$C$104,2,FALSE)</f>
        <v>28.02.2025</v>
      </c>
      <c r="E95" s="43">
        <v>2591540985</v>
      </c>
      <c r="F95" s="58" t="s">
        <v>276</v>
      </c>
      <c r="G95" s="44" t="s">
        <v>9</v>
      </c>
      <c r="H95" s="45" t="s">
        <v>277</v>
      </c>
      <c r="I95" s="42" t="s">
        <v>21</v>
      </c>
      <c r="J95" s="42">
        <v>235</v>
      </c>
      <c r="K95" s="42">
        <v>15</v>
      </c>
      <c r="L95" s="42">
        <v>109</v>
      </c>
      <c r="M95" s="46">
        <f>VLOOKUP(H95,[2]Sheet1!$A$1:$C$175,3,FALSE)</f>
        <v>3</v>
      </c>
      <c r="N95" s="46">
        <f>L95*M95</f>
        <v>327</v>
      </c>
      <c r="O95" s="46">
        <v>700</v>
      </c>
      <c r="P95" s="46">
        <f>N95+O95</f>
        <v>1027</v>
      </c>
      <c r="Q95" s="47"/>
    </row>
    <row r="96" spans="1:17" s="4" customFormat="1" ht="15.95" customHeight="1">
      <c r="A96" s="56">
        <f t="shared" si="1"/>
        <v>92</v>
      </c>
      <c r="B96" s="42" t="s">
        <v>250</v>
      </c>
      <c r="C96" s="42" t="s">
        <v>256</v>
      </c>
      <c r="D96" s="92" t="str">
        <f>VLOOKUP(C96,[1]Sheet1!$B$4:$C$104,2,FALSE)</f>
        <v>28.02.2025</v>
      </c>
      <c r="E96" s="43">
        <v>2591540986</v>
      </c>
      <c r="F96" s="57" t="s">
        <v>214</v>
      </c>
      <c r="G96" s="44" t="s">
        <v>9</v>
      </c>
      <c r="H96" s="57" t="s">
        <v>150</v>
      </c>
      <c r="I96" s="42" t="s">
        <v>124</v>
      </c>
      <c r="J96" s="42">
        <v>450</v>
      </c>
      <c r="K96" s="42">
        <v>8</v>
      </c>
      <c r="L96" s="42">
        <v>232</v>
      </c>
      <c r="M96" s="46">
        <f>VLOOKUP(H96,[2]Sheet1!$A$1:$C$175,3,FALSE)</f>
        <v>4.25</v>
      </c>
      <c r="N96" s="46">
        <f>L96*M96</f>
        <v>986</v>
      </c>
      <c r="O96" s="46"/>
      <c r="P96" s="46">
        <f>N96+O96</f>
        <v>986</v>
      </c>
      <c r="Q96" s="47"/>
    </row>
    <row r="97" spans="1:17" s="4" customFormat="1" ht="15.95" customHeight="1">
      <c r="A97" s="56">
        <f t="shared" si="1"/>
        <v>93</v>
      </c>
      <c r="B97" s="42" t="s">
        <v>250</v>
      </c>
      <c r="C97" s="42" t="s">
        <v>254</v>
      </c>
      <c r="D97" s="92" t="str">
        <f>VLOOKUP(C97,[1]Sheet1!$B$4:$C$104,2,FALSE)</f>
        <v>28.02.2025</v>
      </c>
      <c r="E97" s="43">
        <v>2591540987</v>
      </c>
      <c r="F97" s="58" t="s">
        <v>103</v>
      </c>
      <c r="G97" s="44" t="s">
        <v>9</v>
      </c>
      <c r="H97" s="57" t="s">
        <v>104</v>
      </c>
      <c r="I97" s="42" t="s">
        <v>21</v>
      </c>
      <c r="J97" s="42">
        <v>185</v>
      </c>
      <c r="K97" s="42">
        <v>5</v>
      </c>
      <c r="L97" s="42">
        <v>119</v>
      </c>
      <c r="M97" s="46">
        <f>VLOOKUP(H97,[2]Sheet1!$A$1:$C$175,3,FALSE)</f>
        <v>3</v>
      </c>
      <c r="N97" s="46">
        <f>L97*M97</f>
        <v>357</v>
      </c>
      <c r="O97" s="46">
        <v>500</v>
      </c>
      <c r="P97" s="46">
        <f>N97+O97</f>
        <v>857</v>
      </c>
      <c r="Q97" s="47"/>
    </row>
    <row r="98" spans="1:17" s="4" customFormat="1" ht="15.95" customHeight="1">
      <c r="A98" s="56">
        <f t="shared" si="1"/>
        <v>94</v>
      </c>
      <c r="B98" s="42" t="s">
        <v>250</v>
      </c>
      <c r="C98" s="42" t="s">
        <v>257</v>
      </c>
      <c r="D98" s="92" t="str">
        <f>VLOOKUP(C98,[1]Sheet1!$B$4:$C$104,2,FALSE)</f>
        <v>28.02.2025</v>
      </c>
      <c r="E98" s="43">
        <v>2591540988</v>
      </c>
      <c r="F98" s="57" t="s">
        <v>191</v>
      </c>
      <c r="G98" s="44" t="s">
        <v>9</v>
      </c>
      <c r="H98" s="57" t="s">
        <v>192</v>
      </c>
      <c r="I98" s="42" t="s">
        <v>193</v>
      </c>
      <c r="J98" s="42">
        <v>90</v>
      </c>
      <c r="K98" s="42">
        <v>14</v>
      </c>
      <c r="L98" s="42">
        <v>272</v>
      </c>
      <c r="M98" s="46">
        <f>VLOOKUP(H98,[2]Sheet1!$A$1:$C$175,3,FALSE)</f>
        <v>2.25</v>
      </c>
      <c r="N98" s="46">
        <f>L98*M98</f>
        <v>612</v>
      </c>
      <c r="O98" s="46"/>
      <c r="P98" s="46">
        <f>N98+O98</f>
        <v>612</v>
      </c>
      <c r="Q98" s="47"/>
    </row>
    <row r="99" spans="1:17" s="4" customFormat="1" ht="15.95" customHeight="1">
      <c r="A99" s="56">
        <f t="shared" si="1"/>
        <v>95</v>
      </c>
      <c r="B99" s="42" t="s">
        <v>250</v>
      </c>
      <c r="C99" s="42" t="s">
        <v>287</v>
      </c>
      <c r="D99" s="92" t="str">
        <f>VLOOKUP(C99,[1]Sheet1!$B$4:$C$104,2,FALSE)</f>
        <v>28.02.2025</v>
      </c>
      <c r="E99" s="43">
        <v>2591540989</v>
      </c>
      <c r="F99" s="58" t="s">
        <v>188</v>
      </c>
      <c r="G99" s="44" t="s">
        <v>9</v>
      </c>
      <c r="H99" s="89" t="s">
        <v>189</v>
      </c>
      <c r="I99" s="42" t="s">
        <v>112</v>
      </c>
      <c r="J99" s="42">
        <v>150</v>
      </c>
      <c r="K99" s="42">
        <v>58</v>
      </c>
      <c r="L99" s="42">
        <v>1333</v>
      </c>
      <c r="M99" s="46">
        <f>VLOOKUP(H99,[2]Sheet1!$A$1:$C$175,3,FALSE)</f>
        <v>3</v>
      </c>
      <c r="N99" s="46">
        <f>L99*M99</f>
        <v>3999</v>
      </c>
      <c r="O99" s="46">
        <v>1200</v>
      </c>
      <c r="P99" s="46">
        <f>N99+O99</f>
        <v>5199</v>
      </c>
      <c r="Q99" s="47"/>
    </row>
    <row r="100" spans="1:17" s="4" customFormat="1" ht="30">
      <c r="A100" s="56">
        <f t="shared" si="1"/>
        <v>96</v>
      </c>
      <c r="B100" s="42" t="s">
        <v>250</v>
      </c>
      <c r="C100" s="42" t="s">
        <v>273</v>
      </c>
      <c r="D100" s="92" t="str">
        <f>VLOOKUP(C100,[1]Sheet1!$B$4:$C$104,2,FALSE)</f>
        <v>28.02.2025</v>
      </c>
      <c r="E100" s="43">
        <v>2591540990</v>
      </c>
      <c r="F100" s="58" t="s">
        <v>115</v>
      </c>
      <c r="G100" s="44" t="s">
        <v>9</v>
      </c>
      <c r="H100" s="45" t="s">
        <v>116</v>
      </c>
      <c r="I100" s="42" t="s">
        <v>117</v>
      </c>
      <c r="J100" s="42">
        <v>75</v>
      </c>
      <c r="K100" s="42">
        <v>56</v>
      </c>
      <c r="L100" s="42">
        <v>1039</v>
      </c>
      <c r="M100" s="46">
        <f>VLOOKUP(H100,[2]Sheet1!$A$1:$C$175,3,FALSE)</f>
        <v>2.25</v>
      </c>
      <c r="N100" s="46">
        <f>L100*M100</f>
        <v>2337.75</v>
      </c>
      <c r="O100" s="46"/>
      <c r="P100" s="46">
        <f>N100+O100</f>
        <v>2337.75</v>
      </c>
      <c r="Q100" s="47"/>
    </row>
    <row r="101" spans="1:17" s="4" customFormat="1" ht="15.95" customHeight="1">
      <c r="A101" s="56">
        <f t="shared" si="1"/>
        <v>97</v>
      </c>
      <c r="B101" s="42" t="s">
        <v>250</v>
      </c>
      <c r="C101" s="42" t="s">
        <v>274</v>
      </c>
      <c r="D101" s="92" t="str">
        <f>VLOOKUP(C101,[1]Sheet1!$B$4:$C$104,2,FALSE)</f>
        <v>28.02.2025</v>
      </c>
      <c r="E101" s="43">
        <v>2591540991</v>
      </c>
      <c r="F101" s="58" t="s">
        <v>205</v>
      </c>
      <c r="G101" s="44" t="s">
        <v>9</v>
      </c>
      <c r="H101" s="45" t="s">
        <v>206</v>
      </c>
      <c r="I101" s="42" t="s">
        <v>117</v>
      </c>
      <c r="J101" s="42">
        <v>60</v>
      </c>
      <c r="K101" s="42">
        <v>41</v>
      </c>
      <c r="L101" s="42">
        <v>790</v>
      </c>
      <c r="M101" s="46">
        <f>VLOOKUP(H101,[2]Sheet1!$A$1:$C$175,3,FALSE)</f>
        <v>2.25</v>
      </c>
      <c r="N101" s="46">
        <f>L101*M101</f>
        <v>1777.5</v>
      </c>
      <c r="O101" s="46">
        <v>700</v>
      </c>
      <c r="P101" s="46">
        <f>N101+O101</f>
        <v>2477.5</v>
      </c>
      <c r="Q101" s="47"/>
    </row>
    <row r="102" spans="1:17" s="4" customFormat="1" ht="31.5" customHeight="1">
      <c r="A102" s="56">
        <f t="shared" si="1"/>
        <v>98</v>
      </c>
      <c r="B102" s="42" t="s">
        <v>250</v>
      </c>
      <c r="C102" s="42" t="s">
        <v>278</v>
      </c>
      <c r="D102" s="92" t="str">
        <f>VLOOKUP(C102,[1]Sheet1!$B$4:$C$104,2,FALSE)</f>
        <v>28.02.2025</v>
      </c>
      <c r="E102" s="43">
        <v>2591540992</v>
      </c>
      <c r="F102" s="57" t="s">
        <v>279</v>
      </c>
      <c r="G102" s="44" t="s">
        <v>9</v>
      </c>
      <c r="H102" s="57" t="s">
        <v>280</v>
      </c>
      <c r="I102" s="42" t="s">
        <v>272</v>
      </c>
      <c r="J102" s="42">
        <v>75</v>
      </c>
      <c r="K102" s="42">
        <v>137</v>
      </c>
      <c r="L102" s="42">
        <v>2184</v>
      </c>
      <c r="M102" s="46">
        <f>VLOOKUP(H102,[2]Sheet1!$A$1:$C$175,3,FALSE)</f>
        <v>2.25</v>
      </c>
      <c r="N102" s="46">
        <f>L102*M102</f>
        <v>4914</v>
      </c>
      <c r="O102" s="46"/>
      <c r="P102" s="46">
        <f>N102+O102</f>
        <v>4914</v>
      </c>
      <c r="Q102" s="47"/>
    </row>
    <row r="103" spans="1:17" s="4" customFormat="1" ht="15.95" customHeight="1">
      <c r="A103" s="56">
        <f t="shared" si="1"/>
        <v>99</v>
      </c>
      <c r="B103" s="42" t="s">
        <v>250</v>
      </c>
      <c r="C103" s="42" t="s">
        <v>269</v>
      </c>
      <c r="D103" s="92" t="str">
        <f>VLOOKUP(C103,[1]Sheet1!$B$4:$C$104,2,FALSE)</f>
        <v>28.02.2025</v>
      </c>
      <c r="E103" s="43">
        <v>2591540993</v>
      </c>
      <c r="F103" s="58" t="s">
        <v>270</v>
      </c>
      <c r="G103" s="44" t="s">
        <v>9</v>
      </c>
      <c r="H103" s="45" t="s">
        <v>271</v>
      </c>
      <c r="I103" s="42" t="s">
        <v>272</v>
      </c>
      <c r="J103" s="42">
        <v>40</v>
      </c>
      <c r="K103" s="42">
        <v>77</v>
      </c>
      <c r="L103" s="42">
        <v>1382</v>
      </c>
      <c r="M103" s="46">
        <f>VLOOKUP(H103,[2]Sheet1!$A$1:$C$175,3,FALSE)</f>
        <v>2.25</v>
      </c>
      <c r="N103" s="46">
        <f>L103*M103</f>
        <v>3109.5</v>
      </c>
      <c r="O103" s="46"/>
      <c r="P103" s="46">
        <f>N103+O103</f>
        <v>3109.5</v>
      </c>
      <c r="Q103" s="47"/>
    </row>
    <row r="104" spans="1:17" s="4" customFormat="1" ht="30">
      <c r="A104" s="56">
        <f t="shared" si="1"/>
        <v>100</v>
      </c>
      <c r="B104" s="26" t="s">
        <v>250</v>
      </c>
      <c r="C104" s="26" t="s">
        <v>288</v>
      </c>
      <c r="D104" s="88" t="str">
        <f>VLOOKUP(C104,[1]Sheet1!$B$4:$C$104,2,FALSE)</f>
        <v>28.02.2025</v>
      </c>
      <c r="E104" s="94">
        <v>2591540994</v>
      </c>
      <c r="F104" s="91" t="s">
        <v>289</v>
      </c>
      <c r="G104" s="27" t="s">
        <v>9</v>
      </c>
      <c r="H104" s="29" t="s">
        <v>290</v>
      </c>
      <c r="I104" s="42" t="s">
        <v>291</v>
      </c>
      <c r="J104" s="42">
        <v>475</v>
      </c>
      <c r="K104" s="26">
        <v>81</v>
      </c>
      <c r="L104" s="26">
        <v>1715</v>
      </c>
      <c r="M104" s="46">
        <f>VLOOKUP(H104,[2]Sheet1!$A$1:$C$175,3,FALSE)</f>
        <v>4.25</v>
      </c>
      <c r="N104" s="46">
        <f>L104*M104</f>
        <v>7288.75</v>
      </c>
      <c r="O104" s="46">
        <v>2000</v>
      </c>
      <c r="P104" s="46">
        <f>N104+O104</f>
        <v>9288.75</v>
      </c>
      <c r="Q104" s="39"/>
    </row>
    <row r="105" spans="1:17" s="4" customFormat="1" ht="15.75" thickBot="1">
      <c r="A105" s="60">
        <f t="shared" si="1"/>
        <v>101</v>
      </c>
      <c r="B105" s="62" t="s">
        <v>250</v>
      </c>
      <c r="C105" s="62" t="s">
        <v>281</v>
      </c>
      <c r="D105" s="113" t="str">
        <f>VLOOKUP(C105,[1]Sheet1!$B$4:$C$104,2,FALSE)</f>
        <v>28.02.2025</v>
      </c>
      <c r="E105" s="114">
        <v>2591540995</v>
      </c>
      <c r="F105" s="115" t="s">
        <v>24</v>
      </c>
      <c r="G105" s="61" t="s">
        <v>9</v>
      </c>
      <c r="H105" s="116" t="s">
        <v>25</v>
      </c>
      <c r="I105" s="62" t="s">
        <v>19</v>
      </c>
      <c r="J105" s="62">
        <v>130</v>
      </c>
      <c r="K105" s="62">
        <v>6</v>
      </c>
      <c r="L105" s="62">
        <v>97</v>
      </c>
      <c r="M105" s="63">
        <f>VLOOKUP(H105,[2]Sheet1!$A$1:$C$175,3,FALSE)</f>
        <v>3</v>
      </c>
      <c r="N105" s="63">
        <f>L105*M105</f>
        <v>291</v>
      </c>
      <c r="O105" s="63">
        <v>500</v>
      </c>
      <c r="P105" s="63">
        <f>N105+O105</f>
        <v>791</v>
      </c>
      <c r="Q105" s="64"/>
    </row>
    <row r="106" spans="1:17" s="4" customFormat="1" ht="15.75" thickBot="1">
      <c r="A106" s="109" t="s">
        <v>292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1"/>
      <c r="P106" s="112">
        <f>ROUND(SUM(P5:P105),0)</f>
        <v>205419</v>
      </c>
      <c r="Q106" s="98"/>
    </row>
    <row r="107" spans="1:17" s="4" customFormat="1" ht="15.75" thickBot="1">
      <c r="A107" s="99"/>
      <c r="B107" s="100"/>
      <c r="C107" s="100"/>
      <c r="D107" s="100"/>
      <c r="E107" s="101"/>
      <c r="F107" s="102"/>
      <c r="G107" s="100"/>
      <c r="H107" s="102"/>
      <c r="I107" s="100"/>
      <c r="J107" s="100"/>
      <c r="K107" s="105">
        <f>SUM(K5:K105)</f>
        <v>2813</v>
      </c>
      <c r="L107" s="106">
        <f>SUM(L5:L105)</f>
        <v>52743.45</v>
      </c>
      <c r="M107" s="103"/>
      <c r="N107" s="107">
        <f>ROUND(SUM(N5:N105),0)</f>
        <v>158519</v>
      </c>
      <c r="O107" s="108">
        <f>SUM(O5:O105)</f>
        <v>46900</v>
      </c>
      <c r="P107" s="103"/>
      <c r="Q107" s="104"/>
    </row>
    <row r="108" spans="1:17" s="3" customFormat="1" ht="33" customHeight="1" thickBot="1">
      <c r="A108" s="77" t="s">
        <v>11</v>
      </c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90"/>
      <c r="O108" s="90"/>
      <c r="P108" s="78"/>
      <c r="Q108" s="79"/>
    </row>
    <row r="109" spans="1:17" ht="54.75" customHeight="1" thickBot="1">
      <c r="A109" s="80" t="s">
        <v>12</v>
      </c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2"/>
    </row>
    <row r="110" spans="1:17" ht="18" customHeight="1"/>
    <row r="111" spans="1:17" ht="18" customHeight="1"/>
    <row r="112" spans="1:17" ht="18" customHeight="1"/>
    <row r="113" spans="17:18" ht="15.95" customHeight="1">
      <c r="R113" s="5"/>
    </row>
    <row r="114" spans="17:18" ht="15.95" customHeight="1"/>
    <row r="115" spans="17:18" ht="15.95" customHeight="1"/>
    <row r="116" spans="17:18" ht="15.95" customHeight="1"/>
    <row r="117" spans="17:18">
      <c r="Q117" s="6"/>
    </row>
  </sheetData>
  <sortState ref="B5:Q105">
    <sortCondition ref="E5:E105"/>
  </sortState>
  <mergeCells count="7">
    <mergeCell ref="A2:G2"/>
    <mergeCell ref="A3:G3"/>
    <mergeCell ref="A108:Q108"/>
    <mergeCell ref="A109:Q109"/>
    <mergeCell ref="L2:O2"/>
    <mergeCell ref="L3:Q3"/>
    <mergeCell ref="A106:O106"/>
  </mergeCells>
  <conditionalFormatting sqref="H51">
    <cfRule type="duplicateValues" dxfId="22" priority="26"/>
  </conditionalFormatting>
  <conditionalFormatting sqref="H53">
    <cfRule type="duplicateValues" dxfId="21" priority="25"/>
  </conditionalFormatting>
  <conditionalFormatting sqref="C96">
    <cfRule type="duplicateValues" dxfId="20" priority="23"/>
  </conditionalFormatting>
  <conditionalFormatting sqref="C97">
    <cfRule type="duplicateValues" dxfId="19" priority="22"/>
  </conditionalFormatting>
  <conditionalFormatting sqref="C98">
    <cfRule type="duplicateValues" dxfId="18" priority="21"/>
  </conditionalFormatting>
  <conditionalFormatting sqref="C99">
    <cfRule type="duplicateValues" dxfId="17" priority="20"/>
  </conditionalFormatting>
  <conditionalFormatting sqref="C101">
    <cfRule type="duplicateValues" dxfId="16" priority="19"/>
  </conditionalFormatting>
  <conditionalFormatting sqref="C102">
    <cfRule type="duplicateValues" dxfId="15" priority="18"/>
  </conditionalFormatting>
  <conditionalFormatting sqref="C107:D107 C5:C105">
    <cfRule type="duplicateValues" dxfId="14" priority="17"/>
  </conditionalFormatting>
  <conditionalFormatting sqref="C103">
    <cfRule type="duplicateValues" dxfId="13" priority="16"/>
  </conditionalFormatting>
  <conditionalFormatting sqref="C104:C105">
    <cfRule type="duplicateValues" dxfId="12" priority="15"/>
  </conditionalFormatting>
  <conditionalFormatting sqref="C100">
    <cfRule type="duplicateValues" dxfId="11" priority="14"/>
  </conditionalFormatting>
  <conditionalFormatting sqref="C107:D107 C5:C95">
    <cfRule type="duplicateValues" dxfId="10" priority="13"/>
  </conditionalFormatting>
  <conditionalFormatting sqref="C107:D107 C5:C96">
    <cfRule type="duplicateValues" dxfId="9" priority="12"/>
  </conditionalFormatting>
  <conditionalFormatting sqref="C107:D107 C5:C97">
    <cfRule type="duplicateValues" dxfId="8" priority="11"/>
  </conditionalFormatting>
  <conditionalFormatting sqref="C107:D107 C5:C98">
    <cfRule type="duplicateValues" dxfId="7" priority="10"/>
  </conditionalFormatting>
  <conditionalFormatting sqref="C107:D107 C5:C99">
    <cfRule type="duplicateValues" dxfId="6" priority="9"/>
  </conditionalFormatting>
  <conditionalFormatting sqref="C107:D107 C5:C100">
    <cfRule type="duplicateValues" dxfId="5" priority="8"/>
  </conditionalFormatting>
  <conditionalFormatting sqref="C107:D107 C5:C101">
    <cfRule type="duplicateValues" dxfId="4" priority="7"/>
  </conditionalFormatting>
  <conditionalFormatting sqref="C107:D107 C5:C102">
    <cfRule type="duplicateValues" dxfId="3" priority="6"/>
  </conditionalFormatting>
  <conditionalFormatting sqref="C107:D107 C5:C103">
    <cfRule type="duplicateValues" dxfId="2" priority="5"/>
  </conditionalFormatting>
  <conditionalFormatting sqref="H103">
    <cfRule type="duplicateValues" dxfId="1" priority="4"/>
  </conditionalFormatting>
  <conditionalFormatting sqref="H50">
    <cfRule type="duplicateValues" dxfId="0" priority="2"/>
  </conditionalFormatting>
  <pageMargins left="0.35433070866141736" right="0.19685039370078741" top="0.51181102362204722" bottom="0.55118110236220474" header="0.19685039370078741" footer="0.27559055118110237"/>
  <pageSetup scale="73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8" t="s">
        <v>0</v>
      </c>
      <c r="B2" s="9" t="s">
        <v>14</v>
      </c>
      <c r="C2" s="9" t="s">
        <v>1</v>
      </c>
      <c r="D2" s="9" t="s">
        <v>15</v>
      </c>
      <c r="E2" s="10" t="s">
        <v>16</v>
      </c>
      <c r="F2" s="10" t="s">
        <v>2</v>
      </c>
      <c r="G2" s="9" t="s">
        <v>8</v>
      </c>
      <c r="H2" s="10" t="s">
        <v>3</v>
      </c>
      <c r="I2" s="9" t="s">
        <v>13</v>
      </c>
      <c r="J2" s="7" t="s">
        <v>26</v>
      </c>
      <c r="K2" s="11" t="s">
        <v>4</v>
      </c>
      <c r="L2" s="12" t="s">
        <v>5</v>
      </c>
      <c r="M2" s="12"/>
      <c r="N2" s="13" t="s">
        <v>6</v>
      </c>
      <c r="O2" s="15" t="s">
        <v>10</v>
      </c>
      <c r="P2" s="16" t="s">
        <v>23</v>
      </c>
    </row>
    <row r="3" spans="1:16" ht="15" customHeight="1">
      <c r="A3" s="34">
        <v>6</v>
      </c>
      <c r="B3" s="17" t="s">
        <v>30</v>
      </c>
      <c r="C3" s="17" t="s">
        <v>31</v>
      </c>
      <c r="D3" s="18" t="s">
        <v>30</v>
      </c>
      <c r="E3" s="18" t="s">
        <v>32</v>
      </c>
      <c r="F3" s="30" t="s">
        <v>33</v>
      </c>
      <c r="G3" s="19" t="s">
        <v>9</v>
      </c>
      <c r="H3" s="24" t="s">
        <v>34</v>
      </c>
      <c r="I3" s="20" t="s">
        <v>7</v>
      </c>
      <c r="J3" s="17">
        <v>155</v>
      </c>
      <c r="K3" s="17">
        <v>1</v>
      </c>
      <c r="L3" s="21">
        <v>15</v>
      </c>
      <c r="M3" s="21"/>
      <c r="N3" s="22">
        <v>3</v>
      </c>
      <c r="O3" s="22">
        <v>45</v>
      </c>
      <c r="P3" s="35" t="s">
        <v>35</v>
      </c>
    </row>
    <row r="4" spans="1:16" ht="15" customHeight="1">
      <c r="A4" s="34">
        <v>7</v>
      </c>
      <c r="B4" s="17" t="s">
        <v>30</v>
      </c>
      <c r="C4" s="17" t="s">
        <v>36</v>
      </c>
      <c r="D4" s="18" t="s">
        <v>30</v>
      </c>
      <c r="E4" s="18" t="s">
        <v>37</v>
      </c>
      <c r="F4" s="30" t="s">
        <v>38</v>
      </c>
      <c r="G4" s="19" t="s">
        <v>9</v>
      </c>
      <c r="H4" s="24" t="s">
        <v>20</v>
      </c>
      <c r="I4" s="20" t="s">
        <v>7</v>
      </c>
      <c r="J4" s="17">
        <v>155</v>
      </c>
      <c r="K4" s="17">
        <v>4</v>
      </c>
      <c r="L4" s="21">
        <v>60</v>
      </c>
      <c r="M4" s="21"/>
      <c r="N4" s="22">
        <v>3</v>
      </c>
      <c r="O4" s="22">
        <v>180</v>
      </c>
      <c r="P4" s="35" t="s">
        <v>35</v>
      </c>
    </row>
    <row r="5" spans="1:16" ht="15" customHeight="1">
      <c r="A5" s="34">
        <v>8</v>
      </c>
      <c r="B5" s="17" t="s">
        <v>30</v>
      </c>
      <c r="C5" s="17" t="s">
        <v>39</v>
      </c>
      <c r="D5" s="18" t="s">
        <v>30</v>
      </c>
      <c r="E5" s="18" t="s">
        <v>40</v>
      </c>
      <c r="F5" s="30" t="s">
        <v>41</v>
      </c>
      <c r="G5" s="19" t="s">
        <v>9</v>
      </c>
      <c r="H5" s="24" t="s">
        <v>42</v>
      </c>
      <c r="I5" s="20" t="s">
        <v>18</v>
      </c>
      <c r="J5" s="17">
        <v>60</v>
      </c>
      <c r="K5" s="17">
        <v>3</v>
      </c>
      <c r="L5" s="21">
        <v>45</v>
      </c>
      <c r="M5" s="21"/>
      <c r="N5" s="22">
        <v>2.25</v>
      </c>
      <c r="O5" s="22">
        <v>101.25</v>
      </c>
      <c r="P5" s="35" t="s">
        <v>35</v>
      </c>
    </row>
    <row r="6" spans="1:16" ht="15" customHeight="1">
      <c r="A6" s="34">
        <v>9</v>
      </c>
      <c r="B6" s="17" t="s">
        <v>30</v>
      </c>
      <c r="C6" s="17" t="s">
        <v>43</v>
      </c>
      <c r="D6" s="18" t="s">
        <v>30</v>
      </c>
      <c r="E6" s="18" t="s">
        <v>44</v>
      </c>
      <c r="F6" s="31" t="s">
        <v>45</v>
      </c>
      <c r="G6" s="19" t="s">
        <v>9</v>
      </c>
      <c r="H6" s="24" t="s">
        <v>46</v>
      </c>
      <c r="I6" s="20" t="s">
        <v>7</v>
      </c>
      <c r="J6" s="17">
        <v>150</v>
      </c>
      <c r="K6" s="17">
        <v>4</v>
      </c>
      <c r="L6" s="21">
        <v>60</v>
      </c>
      <c r="M6" s="21"/>
      <c r="N6" s="22">
        <v>3</v>
      </c>
      <c r="O6" s="22">
        <v>180</v>
      </c>
      <c r="P6" s="35" t="s">
        <v>35</v>
      </c>
    </row>
    <row r="7" spans="1:16" ht="15" customHeight="1">
      <c r="A7" s="34">
        <v>10</v>
      </c>
      <c r="B7" s="17" t="s">
        <v>30</v>
      </c>
      <c r="C7" s="17" t="s">
        <v>47</v>
      </c>
      <c r="D7" s="18" t="s">
        <v>30</v>
      </c>
      <c r="E7" s="23" t="s">
        <v>48</v>
      </c>
      <c r="F7" s="31" t="s">
        <v>49</v>
      </c>
      <c r="G7" s="19" t="s">
        <v>9</v>
      </c>
      <c r="H7" s="24" t="s">
        <v>7</v>
      </c>
      <c r="I7" s="20" t="s">
        <v>7</v>
      </c>
      <c r="J7" s="17">
        <v>130</v>
      </c>
      <c r="K7" s="17">
        <v>5</v>
      </c>
      <c r="L7" s="21">
        <v>75</v>
      </c>
      <c r="M7" s="21"/>
      <c r="N7" s="22">
        <v>3</v>
      </c>
      <c r="O7" s="22">
        <v>225</v>
      </c>
      <c r="P7" s="35" t="s">
        <v>35</v>
      </c>
    </row>
    <row r="8" spans="1:16" ht="15" customHeight="1">
      <c r="A8" s="34">
        <v>11</v>
      </c>
      <c r="B8" s="17" t="s">
        <v>30</v>
      </c>
      <c r="C8" s="17" t="s">
        <v>50</v>
      </c>
      <c r="D8" s="18" t="s">
        <v>30</v>
      </c>
      <c r="E8" s="18" t="s">
        <v>51</v>
      </c>
      <c r="F8" s="30" t="s">
        <v>27</v>
      </c>
      <c r="G8" s="19" t="s">
        <v>9</v>
      </c>
      <c r="H8" s="24" t="s">
        <v>22</v>
      </c>
      <c r="I8" s="20" t="s">
        <v>22</v>
      </c>
      <c r="J8" s="17">
        <v>200</v>
      </c>
      <c r="K8" s="17">
        <v>7</v>
      </c>
      <c r="L8" s="21">
        <v>105</v>
      </c>
      <c r="M8" s="21"/>
      <c r="N8" s="22">
        <v>3</v>
      </c>
      <c r="O8" s="22">
        <v>315</v>
      </c>
      <c r="P8" s="35" t="s">
        <v>35</v>
      </c>
    </row>
    <row r="9" spans="1:16" ht="15" customHeight="1">
      <c r="A9" s="34">
        <v>12</v>
      </c>
      <c r="B9" s="17" t="s">
        <v>30</v>
      </c>
      <c r="C9" s="17" t="s">
        <v>52</v>
      </c>
      <c r="D9" s="18" t="s">
        <v>30</v>
      </c>
      <c r="E9" s="23" t="s">
        <v>53</v>
      </c>
      <c r="F9" s="31" t="s">
        <v>54</v>
      </c>
      <c r="G9" s="19" t="s">
        <v>9</v>
      </c>
      <c r="H9" s="24" t="s">
        <v>55</v>
      </c>
      <c r="I9" s="20" t="s">
        <v>18</v>
      </c>
      <c r="J9" s="17">
        <v>75</v>
      </c>
      <c r="K9" s="17">
        <v>3</v>
      </c>
      <c r="L9" s="21">
        <v>45</v>
      </c>
      <c r="M9" s="21"/>
      <c r="N9" s="22">
        <v>2.25</v>
      </c>
      <c r="O9" s="22">
        <v>101.25</v>
      </c>
      <c r="P9" s="36" t="s">
        <v>35</v>
      </c>
    </row>
    <row r="10" spans="1:16" ht="15" customHeight="1">
      <c r="A10" s="34">
        <v>15</v>
      </c>
      <c r="B10" s="17" t="s">
        <v>30</v>
      </c>
      <c r="C10" s="17" t="s">
        <v>58</v>
      </c>
      <c r="D10" s="18" t="s">
        <v>30</v>
      </c>
      <c r="E10" s="23" t="s">
        <v>59</v>
      </c>
      <c r="F10" s="31" t="s">
        <v>56</v>
      </c>
      <c r="G10" s="19" t="s">
        <v>9</v>
      </c>
      <c r="H10" s="24" t="s">
        <v>57</v>
      </c>
      <c r="I10" s="20" t="s">
        <v>17</v>
      </c>
      <c r="J10" s="17">
        <v>25</v>
      </c>
      <c r="K10" s="17">
        <v>4</v>
      </c>
      <c r="L10" s="21">
        <v>45</v>
      </c>
      <c r="M10" s="21"/>
      <c r="N10" s="22">
        <v>1.5</v>
      </c>
      <c r="O10" s="22">
        <v>67.5</v>
      </c>
      <c r="P10" s="35" t="s">
        <v>35</v>
      </c>
    </row>
    <row r="11" spans="1:16" ht="15" customHeight="1">
      <c r="A11" s="34">
        <v>17</v>
      </c>
      <c r="B11" s="17" t="s">
        <v>60</v>
      </c>
      <c r="C11" s="17" t="s">
        <v>61</v>
      </c>
      <c r="D11" s="18" t="s">
        <v>60</v>
      </c>
      <c r="E11" s="23" t="s">
        <v>62</v>
      </c>
      <c r="F11" s="30" t="s">
        <v>63</v>
      </c>
      <c r="G11" s="19" t="s">
        <v>9</v>
      </c>
      <c r="H11" s="24" t="s">
        <v>64</v>
      </c>
      <c r="I11" s="20" t="s">
        <v>17</v>
      </c>
      <c r="J11" s="17">
        <v>20</v>
      </c>
      <c r="K11" s="17">
        <v>1</v>
      </c>
      <c r="L11" s="21">
        <v>10</v>
      </c>
      <c r="M11" s="21"/>
      <c r="N11" s="22">
        <v>1.5</v>
      </c>
      <c r="O11" s="22">
        <v>15</v>
      </c>
      <c r="P11" s="35" t="s">
        <v>35</v>
      </c>
    </row>
    <row r="12" spans="1:16" ht="15" customHeight="1">
      <c r="A12" s="34">
        <v>18</v>
      </c>
      <c r="B12" s="17" t="s">
        <v>60</v>
      </c>
      <c r="C12" s="17" t="s">
        <v>65</v>
      </c>
      <c r="D12" s="18" t="s">
        <v>60</v>
      </c>
      <c r="E12" s="23" t="s">
        <v>66</v>
      </c>
      <c r="F12" s="30" t="s">
        <v>28</v>
      </c>
      <c r="G12" s="19" t="s">
        <v>9</v>
      </c>
      <c r="H12" s="24" t="s">
        <v>29</v>
      </c>
      <c r="I12" s="20" t="s">
        <v>17</v>
      </c>
      <c r="J12" s="17">
        <v>15</v>
      </c>
      <c r="K12" s="17">
        <v>1</v>
      </c>
      <c r="L12" s="21">
        <v>15</v>
      </c>
      <c r="M12" s="21"/>
      <c r="N12" s="22">
        <v>1.5</v>
      </c>
      <c r="O12" s="22">
        <v>22.5</v>
      </c>
      <c r="P12" s="35" t="s">
        <v>35</v>
      </c>
    </row>
    <row r="13" spans="1:16" ht="15" customHeight="1">
      <c r="A13" s="34">
        <v>21</v>
      </c>
      <c r="B13" s="17" t="s">
        <v>60</v>
      </c>
      <c r="C13" s="17" t="s">
        <v>67</v>
      </c>
      <c r="D13" s="18" t="s">
        <v>60</v>
      </c>
      <c r="E13" s="18" t="s">
        <v>68</v>
      </c>
      <c r="F13" s="30" t="s">
        <v>69</v>
      </c>
      <c r="G13" s="19" t="s">
        <v>9</v>
      </c>
      <c r="H13" s="24" t="s">
        <v>70</v>
      </c>
      <c r="I13" s="20" t="s">
        <v>71</v>
      </c>
      <c r="J13" s="17">
        <v>120</v>
      </c>
      <c r="K13" s="17">
        <v>2</v>
      </c>
      <c r="L13" s="21">
        <v>6</v>
      </c>
      <c r="M13" s="21"/>
      <c r="N13" s="22">
        <v>2.25</v>
      </c>
      <c r="O13" s="22">
        <v>13.5</v>
      </c>
      <c r="P13" s="35" t="s">
        <v>35</v>
      </c>
    </row>
    <row r="14" spans="1:16" ht="15" customHeight="1">
      <c r="A14" s="34">
        <v>31</v>
      </c>
      <c r="B14" s="17" t="s">
        <v>72</v>
      </c>
      <c r="C14" s="17" t="s">
        <v>73</v>
      </c>
      <c r="D14" s="18" t="s">
        <v>72</v>
      </c>
      <c r="E14" s="18" t="s">
        <v>74</v>
      </c>
      <c r="F14" s="31" t="s">
        <v>75</v>
      </c>
      <c r="G14" s="19" t="s">
        <v>9</v>
      </c>
      <c r="H14" s="25" t="s">
        <v>76</v>
      </c>
      <c r="I14" s="20" t="s">
        <v>21</v>
      </c>
      <c r="J14" s="17">
        <v>170</v>
      </c>
      <c r="K14" s="17">
        <v>7</v>
      </c>
      <c r="L14" s="21">
        <v>150</v>
      </c>
      <c r="M14" s="21"/>
      <c r="N14" s="22">
        <v>3</v>
      </c>
      <c r="O14" s="22">
        <v>450</v>
      </c>
      <c r="P14" s="35" t="s">
        <v>35</v>
      </c>
    </row>
    <row r="15" spans="1:16" ht="15" customHeight="1">
      <c r="A15" s="34">
        <v>39</v>
      </c>
      <c r="B15" s="17" t="s">
        <v>77</v>
      </c>
      <c r="C15" s="17" t="s">
        <v>80</v>
      </c>
      <c r="D15" s="18" t="s">
        <v>77</v>
      </c>
      <c r="E15" s="18" t="s">
        <v>81</v>
      </c>
      <c r="F15" s="31" t="s">
        <v>78</v>
      </c>
      <c r="G15" s="19" t="s">
        <v>9</v>
      </c>
      <c r="H15" s="24" t="s">
        <v>79</v>
      </c>
      <c r="I15" s="20" t="s">
        <v>21</v>
      </c>
      <c r="J15" s="17">
        <v>210</v>
      </c>
      <c r="K15" s="17">
        <v>4</v>
      </c>
      <c r="L15" s="21">
        <v>60</v>
      </c>
      <c r="M15" s="21"/>
      <c r="N15" s="22">
        <v>3</v>
      </c>
      <c r="O15" s="22">
        <v>180</v>
      </c>
      <c r="P15" s="35" t="s">
        <v>35</v>
      </c>
    </row>
    <row r="16" spans="1:16" ht="15" customHeight="1">
      <c r="A16" s="34">
        <v>71</v>
      </c>
      <c r="B16" s="17" t="s">
        <v>82</v>
      </c>
      <c r="C16" s="17" t="s">
        <v>83</v>
      </c>
      <c r="D16" s="18" t="s">
        <v>82</v>
      </c>
      <c r="E16" s="18" t="s">
        <v>68</v>
      </c>
      <c r="F16" s="31" t="s">
        <v>24</v>
      </c>
      <c r="G16" s="19" t="s">
        <v>9</v>
      </c>
      <c r="H16" s="24" t="s">
        <v>25</v>
      </c>
      <c r="I16" s="20" t="s">
        <v>19</v>
      </c>
      <c r="J16" s="17">
        <v>130</v>
      </c>
      <c r="K16" s="17">
        <v>1</v>
      </c>
      <c r="L16" s="21">
        <v>4</v>
      </c>
      <c r="M16" s="21"/>
      <c r="N16" s="22">
        <v>3</v>
      </c>
      <c r="O16" s="22">
        <v>12</v>
      </c>
      <c r="P16" s="35" t="s">
        <v>35</v>
      </c>
    </row>
  </sheetData>
  <conditionalFormatting sqref="C2">
    <cfRule type="duplicateValues" dxfId="53" priority="8"/>
  </conditionalFormatting>
  <conditionalFormatting sqref="C3:C16">
    <cfRule type="duplicateValues" dxfId="52" priority="6"/>
    <cfRule type="duplicateValues" dxfId="51" priority="7"/>
  </conditionalFormatting>
  <conditionalFormatting sqref="C3:C16">
    <cfRule type="duplicateValues" dxfId="50" priority="5"/>
  </conditionalFormatting>
  <conditionalFormatting sqref="C3:C16">
    <cfRule type="duplicateValues" dxfId="49" priority="4"/>
  </conditionalFormatting>
  <conditionalFormatting sqref="C3:C16">
    <cfRule type="duplicateValues" dxfId="48" priority="3"/>
  </conditionalFormatting>
  <conditionalFormatting sqref="C3:C16">
    <cfRule type="duplicateValues" dxfId="47" priority="2"/>
  </conditionalFormatting>
  <conditionalFormatting sqref="C3:C16">
    <cfRule type="duplicateValues" dxfId="46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2025-03-20T11:30:44Z</cp:lastPrinted>
  <dcterms:created xsi:type="dcterms:W3CDTF">2024-01-18T12:49:24Z</dcterms:created>
  <dcterms:modified xsi:type="dcterms:W3CDTF">2025-03-20T11:30:45Z</dcterms:modified>
</cp:coreProperties>
</file>