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630" yWindow="600" windowWidth="19440" windowHeight="11760"/>
  </bookViews>
  <sheets>
    <sheet name="Invoice" sheetId="1" r:id="rId1"/>
    <sheet name="Sheet1" sheetId="2" r:id="rId2"/>
  </sheets>
  <definedNames>
    <definedName name="_xlnm._FilterDatabase" localSheetId="0" hidden="1">Invoice!$A$4:$S$83</definedName>
    <definedName name="_xlnm.Print_Titles" localSheetId="0">Invoice!$1:$4</definedName>
  </definedNames>
  <calcPr calcId="144525"/>
</workbook>
</file>

<file path=xl/calcChain.xml><?xml version="1.0" encoding="utf-8"?>
<calcChain xmlns="http://schemas.openxmlformats.org/spreadsheetml/2006/main">
  <c r="L81" i="1" l="1"/>
  <c r="K81" i="1"/>
  <c r="P79" i="1"/>
  <c r="N79" i="1"/>
  <c r="N78" i="1"/>
  <c r="P78" i="1" s="1"/>
  <c r="N77" i="1"/>
  <c r="P77" i="1" s="1"/>
  <c r="N76" i="1"/>
  <c r="P76" i="1" s="1"/>
  <c r="N75" i="1"/>
  <c r="P75" i="1" s="1"/>
  <c r="N74" i="1"/>
  <c r="P74" i="1" s="1"/>
  <c r="N73" i="1"/>
  <c r="P73" i="1" s="1"/>
  <c r="N72" i="1"/>
  <c r="P72" i="1" s="1"/>
  <c r="P71" i="1"/>
  <c r="N71" i="1"/>
  <c r="N70" i="1"/>
  <c r="P70" i="1" s="1"/>
  <c r="N69" i="1"/>
  <c r="P69" i="1" s="1"/>
  <c r="N68" i="1"/>
  <c r="P68" i="1" s="1"/>
  <c r="N67" i="1"/>
  <c r="P67" i="1" s="1"/>
  <c r="N66" i="1"/>
  <c r="P66" i="1" s="1"/>
  <c r="N65" i="1"/>
  <c r="P65" i="1" s="1"/>
  <c r="N64" i="1"/>
  <c r="P64" i="1" s="1"/>
  <c r="P63" i="1"/>
  <c r="N63" i="1"/>
  <c r="N62" i="1"/>
  <c r="P62" i="1" s="1"/>
  <c r="N61" i="1"/>
  <c r="P61" i="1" s="1"/>
  <c r="N60" i="1"/>
  <c r="P60" i="1" s="1"/>
  <c r="N59" i="1"/>
  <c r="P59" i="1" s="1"/>
  <c r="N58" i="1"/>
  <c r="P58" i="1" s="1"/>
  <c r="N57" i="1"/>
  <c r="P57" i="1" s="1"/>
  <c r="N56" i="1"/>
  <c r="P56" i="1" s="1"/>
  <c r="P55" i="1"/>
  <c r="N55" i="1"/>
  <c r="N54" i="1"/>
  <c r="P54" i="1" s="1"/>
  <c r="N53" i="1"/>
  <c r="P53" i="1" s="1"/>
  <c r="N52" i="1"/>
  <c r="P52" i="1" s="1"/>
  <c r="N51" i="1"/>
  <c r="P51" i="1" s="1"/>
  <c r="N50" i="1"/>
  <c r="P50" i="1" s="1"/>
  <c r="N49" i="1"/>
  <c r="P49" i="1" s="1"/>
  <c r="N48" i="1"/>
  <c r="P48" i="1" s="1"/>
  <c r="P47" i="1"/>
  <c r="N47" i="1"/>
  <c r="N46" i="1"/>
  <c r="P46" i="1" s="1"/>
  <c r="N45" i="1"/>
  <c r="P45" i="1" s="1"/>
  <c r="N44" i="1"/>
  <c r="P44" i="1" s="1"/>
  <c r="N43" i="1"/>
  <c r="P43" i="1" s="1"/>
  <c r="N42" i="1"/>
  <c r="P42" i="1" s="1"/>
  <c r="N41" i="1"/>
  <c r="P41" i="1" s="1"/>
  <c r="O40" i="1"/>
  <c r="N40" i="1"/>
  <c r="P40" i="1" s="1"/>
  <c r="N39" i="1"/>
  <c r="P39" i="1" s="1"/>
  <c r="P38" i="1"/>
  <c r="N38" i="1"/>
  <c r="N37" i="1"/>
  <c r="P37" i="1" s="1"/>
  <c r="N36" i="1"/>
  <c r="P36" i="1" s="1"/>
  <c r="N35" i="1"/>
  <c r="P35" i="1" s="1"/>
  <c r="N34" i="1"/>
  <c r="P34" i="1" s="1"/>
  <c r="N33" i="1"/>
  <c r="P33" i="1" s="1"/>
  <c r="N32" i="1"/>
  <c r="P32" i="1" s="1"/>
  <c r="N31" i="1"/>
  <c r="P31" i="1" s="1"/>
  <c r="P30" i="1"/>
  <c r="N30" i="1"/>
  <c r="N29" i="1"/>
  <c r="P29" i="1" s="1"/>
  <c r="N28" i="1"/>
  <c r="P28" i="1" s="1"/>
  <c r="N27" i="1"/>
  <c r="P27" i="1" s="1"/>
  <c r="N26" i="1"/>
  <c r="P26" i="1" s="1"/>
  <c r="N25" i="1"/>
  <c r="P25" i="1" s="1"/>
  <c r="N24" i="1"/>
  <c r="P24" i="1" s="1"/>
  <c r="N23" i="1"/>
  <c r="P23" i="1" s="1"/>
  <c r="P22" i="1"/>
  <c r="N22" i="1"/>
  <c r="N21" i="1"/>
  <c r="P21" i="1" s="1"/>
  <c r="N20" i="1"/>
  <c r="P20" i="1" s="1"/>
  <c r="N19" i="1"/>
  <c r="P19" i="1" s="1"/>
  <c r="N18" i="1"/>
  <c r="P18" i="1" s="1"/>
  <c r="N17" i="1"/>
  <c r="P17" i="1" s="1"/>
  <c r="N16" i="1"/>
  <c r="P16" i="1" s="1"/>
  <c r="N15" i="1"/>
  <c r="P15" i="1" s="1"/>
  <c r="P14" i="1"/>
  <c r="N14" i="1"/>
  <c r="N13" i="1"/>
  <c r="P13" i="1" s="1"/>
  <c r="N12" i="1"/>
  <c r="P12" i="1" s="1"/>
  <c r="N11" i="1"/>
  <c r="P11" i="1" s="1"/>
  <c r="N10" i="1"/>
  <c r="P10" i="1" s="1"/>
  <c r="N9" i="1"/>
  <c r="P9" i="1" s="1"/>
  <c r="N8" i="1"/>
  <c r="P8" i="1" s="1"/>
  <c r="N7" i="1"/>
  <c r="P7" i="1" s="1"/>
  <c r="P6" i="1"/>
  <c r="N6" i="1"/>
  <c r="A6" i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N5" i="1"/>
  <c r="P5" i="1" s="1"/>
  <c r="P80" i="1" l="1"/>
</calcChain>
</file>

<file path=xl/sharedStrings.xml><?xml version="1.0" encoding="utf-8"?>
<sst xmlns="http://schemas.openxmlformats.org/spreadsheetml/2006/main" count="708" uniqueCount="321">
  <si>
    <t>SL.</t>
  </si>
  <si>
    <t>LR NO.</t>
  </si>
  <si>
    <t>PARTY NAME</t>
  </si>
  <si>
    <t>DESTINATION</t>
  </si>
  <si>
    <t>CASE</t>
  </si>
  <si>
    <t>WEIGHT</t>
  </si>
  <si>
    <t>RATE</t>
  </si>
  <si>
    <t>BHADRAK</t>
  </si>
  <si>
    <t>FROM</t>
  </si>
  <si>
    <t>CTC</t>
  </si>
  <si>
    <t>AMT.</t>
  </si>
  <si>
    <t>Kindly, verify &amp; confirm within 7 days.
GST to be paid by Consignor under Reverse Charge Mechanism (RCM) as per GST.</t>
  </si>
  <si>
    <t>Thanking you for your business.
PRAGATI LOGISTICS</t>
  </si>
  <si>
    <t>DISTRICT</t>
  </si>
  <si>
    <t>DATE</t>
  </si>
  <si>
    <t>INV. DATE</t>
  </si>
  <si>
    <t>INV. NO.</t>
  </si>
  <si>
    <t>CUTTACK</t>
  </si>
  <si>
    <t xml:space="preserve">	JAJPUR</t>
  </si>
  <si>
    <t>ANGUL</t>
  </si>
  <si>
    <t>DHAMNAGAR</t>
  </si>
  <si>
    <t>GANJAM</t>
  </si>
  <si>
    <t>KEONJHAR</t>
  </si>
  <si>
    <t>REMARKS</t>
  </si>
  <si>
    <t>SAHU TRADERS</t>
  </si>
  <si>
    <t>KURUDOL</t>
  </si>
  <si>
    <t>DIST ANCE</t>
  </si>
  <si>
    <t>M R TRADERS</t>
  </si>
  <si>
    <t>JAY JAGANNATH ENTERPRISES</t>
  </si>
  <si>
    <t>PITHAPUR</t>
  </si>
  <si>
    <t>07/12/2024</t>
  </si>
  <si>
    <t>PL/JA/20506</t>
  </si>
  <si>
    <t>CH-126</t>
  </si>
  <si>
    <t>BAPI PAINTS</t>
  </si>
  <si>
    <t>BALIKHANDA</t>
  </si>
  <si>
    <t>GIFT ITEM</t>
  </si>
  <si>
    <t>PL/JA/20507</t>
  </si>
  <si>
    <t>CH-130</t>
  </si>
  <si>
    <t>SHANTI ENTERPRISES</t>
  </si>
  <si>
    <t>PL/JA/20508</t>
  </si>
  <si>
    <t>CH-108</t>
  </si>
  <si>
    <t xml:space="preserve">SRI LOKNATH HARDWARE AND PAINTS </t>
  </si>
  <si>
    <t>JARKA</t>
  </si>
  <si>
    <t>PL/JA/20509</t>
  </si>
  <si>
    <t>CH-136</t>
  </si>
  <si>
    <t>MAHALAXMI TRADERS</t>
  </si>
  <si>
    <t>TIHIDI</t>
  </si>
  <si>
    <t>PL/JA/20510</t>
  </si>
  <si>
    <t>CH-129</t>
  </si>
  <si>
    <t>PRITI SALES BASUDEVPUR</t>
  </si>
  <si>
    <t>PL/JA/20511</t>
  </si>
  <si>
    <t>CH-128</t>
  </si>
  <si>
    <t>PL/JA/20512</t>
  </si>
  <si>
    <t>CH-135</t>
  </si>
  <si>
    <t>LAXMI PRIYA ENTERPRISES</t>
  </si>
  <si>
    <t>KANTIGADIA</t>
  </si>
  <si>
    <t>RAINBOW</t>
  </si>
  <si>
    <t>TRISULIA</t>
  </si>
  <si>
    <t>PL/JA/20560</t>
  </si>
  <si>
    <t>CH-123</t>
  </si>
  <si>
    <t>09/12/2024</t>
  </si>
  <si>
    <t>PL/JA/20561</t>
  </si>
  <si>
    <t>CH-19</t>
  </si>
  <si>
    <t>BINAYAK PAINTS</t>
  </si>
  <si>
    <t>SATICHAURA</t>
  </si>
  <si>
    <t>PL/JA/20562</t>
  </si>
  <si>
    <t>CH-117</t>
  </si>
  <si>
    <t>PL/JA/20648</t>
  </si>
  <si>
    <t>CH-01</t>
  </si>
  <si>
    <t>SAI SANITARY PAINTS AND  PIPES</t>
  </si>
  <si>
    <t>KHANDAPADA</t>
  </si>
  <si>
    <t>NAYAGARH</t>
  </si>
  <si>
    <t>12/12/2024</t>
  </si>
  <si>
    <t>PL/JA/20836</t>
  </si>
  <si>
    <t>CH-65</t>
  </si>
  <si>
    <t>B S TRADERS</t>
  </si>
  <si>
    <t>KODALA</t>
  </si>
  <si>
    <t>14/12/2024</t>
  </si>
  <si>
    <t>DEEPAK ENTERPRISES</t>
  </si>
  <si>
    <t>AMBAPUA GANJAM</t>
  </si>
  <si>
    <t>PL/JA/20927</t>
  </si>
  <si>
    <t>CH-56</t>
  </si>
  <si>
    <t>23/12/2024</t>
  </si>
  <si>
    <t>PL/JA/21497</t>
  </si>
  <si>
    <t xml:space="preserve">To,
M/s SSIL PAINT INDUSTRIES PRIVATE LIMITED
ADDRESS : JAGATPUR CUTTACK, 9147077050
GST NO: 21ABICS3895F1Z7
</t>
  </si>
  <si>
    <t>MACHINE, GIFT &amp; ODA CHARGES.</t>
  </si>
  <si>
    <t>TOTAL AMT.</t>
  </si>
  <si>
    <t>INVOICE
PRAGATI LOGISTICS
SAMANTA SAHI 
KHUNTIA LANE,8984191006
GST No:21AGHPB9356M1Z9</t>
  </si>
  <si>
    <t>SRI ABHIRAM TRADERS</t>
  </si>
  <si>
    <t>MUND TRADERS</t>
  </si>
  <si>
    <t>ATIGAON</t>
  </si>
  <si>
    <t>KALAHANDI</t>
  </si>
  <si>
    <t>KHORDHA</t>
  </si>
  <si>
    <t>GIFT-1</t>
  </si>
  <si>
    <t>SAMBALPUR</t>
  </si>
  <si>
    <t>SONEPUR</t>
  </si>
  <si>
    <t>TARINI TRADERS</t>
  </si>
  <si>
    <t>BALASORE</t>
  </si>
  <si>
    <t>MAYURBHANJ</t>
  </si>
  <si>
    <t>GANAPATI TRADERS</t>
  </si>
  <si>
    <t>PUTTAR</t>
  </si>
  <si>
    <t>GAJAPATI</t>
  </si>
  <si>
    <t>PATTAMUNDAI</t>
  </si>
  <si>
    <t>KENDRAPARA</t>
  </si>
  <si>
    <t>GIFT-2</t>
  </si>
  <si>
    <t>TARINI COLOUR MART</t>
  </si>
  <si>
    <t>BALANGIR</t>
  </si>
  <si>
    <t>TULASIPUR, NAYAGARH</t>
  </si>
  <si>
    <t>KARANJIA</t>
  </si>
  <si>
    <t>KALINGA HARDWARE</t>
  </si>
  <si>
    <t>KAMAKHYANAGAR</t>
  </si>
  <si>
    <t>DHENKANAL</t>
  </si>
  <si>
    <t>MAHAVIR HARDWARE STORE</t>
  </si>
  <si>
    <t xml:space="preserve">KHUNTUNI </t>
  </si>
  <si>
    <t>BARGARH</t>
  </si>
  <si>
    <t>AMBIKA HARDWARE</t>
  </si>
  <si>
    <t>BARIPADA</t>
  </si>
  <si>
    <t>29.05.2025</t>
  </si>
  <si>
    <t>SIDHIBINAYAK TRADERS</t>
  </si>
  <si>
    <t>JASIPUR</t>
  </si>
  <si>
    <t>ATTABIRA</t>
  </si>
  <si>
    <t>ANDOLA</t>
  </si>
  <si>
    <t>04/6/2025</t>
  </si>
  <si>
    <t>PL/JA/04706</t>
  </si>
  <si>
    <t>04.06.2025</t>
  </si>
  <si>
    <t>SITARAM HARDWARE STORE</t>
  </si>
  <si>
    <t>KESURA</t>
  </si>
  <si>
    <t>05/6/2025</t>
  </si>
  <si>
    <t>PL/JA/04777</t>
  </si>
  <si>
    <t>05.06.2025</t>
  </si>
  <si>
    <t>SHANKAR STORE</t>
  </si>
  <si>
    <t>KANSAMARI</t>
  </si>
  <si>
    <t>06/6/2025</t>
  </si>
  <si>
    <t>PL/JA/04811</t>
  </si>
  <si>
    <t>06.06.2025</t>
  </si>
  <si>
    <t>GOVINDA HARDWARE</t>
  </si>
  <si>
    <t>TIKIRI</t>
  </si>
  <si>
    <t>RAYAGADA</t>
  </si>
  <si>
    <t>09/6/2025</t>
  </si>
  <si>
    <t>PL/JA/04922</t>
  </si>
  <si>
    <t>09.06.2025</t>
  </si>
  <si>
    <t>PL/JA/04936</t>
  </si>
  <si>
    <t>MAA KHIRI SAHANI SUPPLIER</t>
  </si>
  <si>
    <t>ANGULAI</t>
  </si>
  <si>
    <t>10/6/2025</t>
  </si>
  <si>
    <t>PL/JA/04972</t>
  </si>
  <si>
    <t>ARANPURNA BHANDAR</t>
  </si>
  <si>
    <t>RAMBHA</t>
  </si>
  <si>
    <t>11/6/2025</t>
  </si>
  <si>
    <t>PL/JA/04973</t>
  </si>
  <si>
    <t>10.06.2025</t>
  </si>
  <si>
    <t>13/6/2025</t>
  </si>
  <si>
    <t>PL/JA/05073</t>
  </si>
  <si>
    <t>13.06.2025</t>
  </si>
  <si>
    <t>16/6/2025</t>
  </si>
  <si>
    <t>PL/JA/05183</t>
  </si>
  <si>
    <t>16.06.2025</t>
  </si>
  <si>
    <t>MAA MANGALA TRADERS</t>
  </si>
  <si>
    <t>PL/JA/05307</t>
  </si>
  <si>
    <t>SAINATH CEMENT &amp; HARDWARE</t>
  </si>
  <si>
    <t>DHAULI BBSR</t>
  </si>
  <si>
    <t>17/6/2025</t>
  </si>
  <si>
    <t>PL/JA/05247</t>
  </si>
  <si>
    <t>SAI HARDWARE</t>
  </si>
  <si>
    <t>BURLA</t>
  </si>
  <si>
    <t>PL/JA/05255</t>
  </si>
  <si>
    <t>MAA DURGA ENTERPRISES</t>
  </si>
  <si>
    <t>PL/JA/05270</t>
  </si>
  <si>
    <t>17.06.2025</t>
  </si>
  <si>
    <t>BALIJHARI</t>
  </si>
  <si>
    <t>18/6/2025</t>
  </si>
  <si>
    <t>JA/5184</t>
  </si>
  <si>
    <t>JASHPUR</t>
  </si>
  <si>
    <t>RETURN LR</t>
  </si>
  <si>
    <t>PL/JA/05277</t>
  </si>
  <si>
    <t>PL/JA/05297</t>
  </si>
  <si>
    <t>18.06.2025</t>
  </si>
  <si>
    <t>MAA SIDHABHAIRABI HARDWARE STORE</t>
  </si>
  <si>
    <t>TULU GANJAM</t>
  </si>
  <si>
    <t>PL/JA/05300</t>
  </si>
  <si>
    <t>PL/JA/05358</t>
  </si>
  <si>
    <t>MAA NARAYANI PAINTS</t>
  </si>
  <si>
    <t>PIPILI</t>
  </si>
  <si>
    <t>PURI</t>
  </si>
  <si>
    <t>PL/JA/05396</t>
  </si>
  <si>
    <t>MAGURAGADIA</t>
  </si>
  <si>
    <t>19/6/2025</t>
  </si>
  <si>
    <t>PL/JA/05357</t>
  </si>
  <si>
    <t>19.06.2025</t>
  </si>
  <si>
    <t>PL/JA/05526</t>
  </si>
  <si>
    <t>SOM CONCRETE WORKS</t>
  </si>
  <si>
    <t>RAIRANGPUR</t>
  </si>
  <si>
    <t>PL/JA/05699</t>
  </si>
  <si>
    <t>RADHAMOHAN TRADERS</t>
  </si>
  <si>
    <t>20/6/2025</t>
  </si>
  <si>
    <t>PL/JA/05465</t>
  </si>
  <si>
    <t>SHREE MAHIP PAINTS</t>
  </si>
  <si>
    <t>BARAIPALI</t>
  </si>
  <si>
    <t>PL/JA/05483</t>
  </si>
  <si>
    <t>BALAJI STEEL</t>
  </si>
  <si>
    <t>BIRAMAHARAJPUR</t>
  </si>
  <si>
    <t>21/6/2025</t>
  </si>
  <si>
    <t>PL/JA/05492</t>
  </si>
  <si>
    <t>20.06.2025</t>
  </si>
  <si>
    <t>PL/JA/05731</t>
  </si>
  <si>
    <t>21.06.2025</t>
  </si>
  <si>
    <t>PRATIMA TRADERS</t>
  </si>
  <si>
    <t>22/6/2025</t>
  </si>
  <si>
    <t>PL/JA/05517</t>
  </si>
  <si>
    <t>RESHMA PLY &amp; GLASS</t>
  </si>
  <si>
    <t>23/6/2025</t>
  </si>
  <si>
    <t>PL/JA/05600</t>
  </si>
  <si>
    <t>ODISHA HARDWARE STORE</t>
  </si>
  <si>
    <t>KATIKATA</t>
  </si>
  <si>
    <t>PL/JA/05685</t>
  </si>
  <si>
    <t>23.06.2025</t>
  </si>
  <si>
    <t>BABA BAKRESWAR</t>
  </si>
  <si>
    <t>MARKONA</t>
  </si>
  <si>
    <t>PL/JA/05716</t>
  </si>
  <si>
    <t>PL/JA/05735</t>
  </si>
  <si>
    <t>SAI SANITARY PAINTS &amp; TILES</t>
  </si>
  <si>
    <t>24/6/2025</t>
  </si>
  <si>
    <t>PL/JA/05633</t>
  </si>
  <si>
    <t>24.06.2025</t>
  </si>
  <si>
    <t>SNEHA ENTERPRISES</t>
  </si>
  <si>
    <t>BARAMBA</t>
  </si>
  <si>
    <t>GIFT-6</t>
  </si>
  <si>
    <t>PL/JA/05634</t>
  </si>
  <si>
    <t>PL/JA/05696</t>
  </si>
  <si>
    <t>KANDASAR</t>
  </si>
  <si>
    <t>PL/JA/05761</t>
  </si>
  <si>
    <t>KHANDELWAL HARDWARE</t>
  </si>
  <si>
    <t>DHANUPALI</t>
  </si>
  <si>
    <t>25/6/2025</t>
  </si>
  <si>
    <t>PL/JA/05756</t>
  </si>
  <si>
    <t>25.06.2025</t>
  </si>
  <si>
    <t>KUNDU HARDWARE</t>
  </si>
  <si>
    <t>THAKURMUNDA</t>
  </si>
  <si>
    <t>PL/JA/05757</t>
  </si>
  <si>
    <t>GAYATRI HARDWARE</t>
  </si>
  <si>
    <t>ARNAPAL</t>
  </si>
  <si>
    <t>PL/JA/06022</t>
  </si>
  <si>
    <t>SUNIL HARDWARE</t>
  </si>
  <si>
    <t>JUNAGARH</t>
  </si>
  <si>
    <t>26/6/2025</t>
  </si>
  <si>
    <t>PL/JA/05783</t>
  </si>
  <si>
    <t>28/6/2025</t>
  </si>
  <si>
    <t>PL/JA/05918</t>
  </si>
  <si>
    <t>26.06.2025</t>
  </si>
  <si>
    <t>PL/JA/05961</t>
  </si>
  <si>
    <t>28.06.2025</t>
  </si>
  <si>
    <t>PL/JA/05970</t>
  </si>
  <si>
    <t>PL/JA/06008</t>
  </si>
  <si>
    <t>CHIRANJEEVI ENTERPRISES</t>
  </si>
  <si>
    <t>BOLANGIR</t>
  </si>
  <si>
    <t>PL/JA/06009</t>
  </si>
  <si>
    <t>PL/JA/06010</t>
  </si>
  <si>
    <t>PL/JA/06011</t>
  </si>
  <si>
    <t>PL/JA/06013</t>
  </si>
  <si>
    <t>PL/JA/06015</t>
  </si>
  <si>
    <t>PL/JA/06018</t>
  </si>
  <si>
    <t>29/6/2025</t>
  </si>
  <si>
    <t>PL/JA/06315</t>
  </si>
  <si>
    <t>29.06.2025</t>
  </si>
  <si>
    <t>RANISATI PLY &amp; PAINTS</t>
  </si>
  <si>
    <t>30/6/2025</t>
  </si>
  <si>
    <t>PL/JA/06088</t>
  </si>
  <si>
    <t>PL/JA/06125</t>
  </si>
  <si>
    <t>MAA TARINI AGENCY</t>
  </si>
  <si>
    <t>PL/JA/06127</t>
  </si>
  <si>
    <t>PL/JA/06171</t>
  </si>
  <si>
    <t>30.06.2025</t>
  </si>
  <si>
    <t>PL/JA/06172</t>
  </si>
  <si>
    <t>PL/JA/06173</t>
  </si>
  <si>
    <t>B.S. TRADRES</t>
  </si>
  <si>
    <t>PL/JA/06174</t>
  </si>
  <si>
    <t>SAIMON PAINTS</t>
  </si>
  <si>
    <t>DANAGADI</t>
  </si>
  <si>
    <t>PL/JA/06177</t>
  </si>
  <si>
    <t>PL/JA/06179</t>
  </si>
  <si>
    <t>BABA HARDWARE &amp; PAINTS</t>
  </si>
  <si>
    <t>PL/JA/06180</t>
  </si>
  <si>
    <t>PL/JA/06181</t>
  </si>
  <si>
    <t>PL/JA/06183</t>
  </si>
  <si>
    <t>BAPU TRADERS</t>
  </si>
  <si>
    <t>BALARAM PRASAD</t>
  </si>
  <si>
    <t>PL/JA/06185</t>
  </si>
  <si>
    <t>T P TRADERS</t>
  </si>
  <si>
    <t>RUPSA</t>
  </si>
  <si>
    <t>PL/JA/06186</t>
  </si>
  <si>
    <t>DURGA TRADERS</t>
  </si>
  <si>
    <t>DHARMAGARH</t>
  </si>
  <si>
    <t>PL/JA/06187</t>
  </si>
  <si>
    <t>SONU ENTERPRISES</t>
  </si>
  <si>
    <t>SINGADADA (KARANJIA)</t>
  </si>
  <si>
    <t>PL/JA/06188</t>
  </si>
  <si>
    <t>PL/JA/06189</t>
  </si>
  <si>
    <t>BABA TRADERS</t>
  </si>
  <si>
    <t>JATNI</t>
  </si>
  <si>
    <t>PL/JA/06190</t>
  </si>
  <si>
    <t>MAA LAXMI PAINTS</t>
  </si>
  <si>
    <t>KUDIA</t>
  </si>
  <si>
    <t>PL/JA/06192</t>
  </si>
  <si>
    <t>PL/JA/06193</t>
  </si>
  <si>
    <t>NEW MANIKANTA TRADERS</t>
  </si>
  <si>
    <t>GIRISOLA</t>
  </si>
  <si>
    <t>PL/JA/06194</t>
  </si>
  <si>
    <t>PL/JA/06227</t>
  </si>
  <si>
    <t>KANHA ENTERPRISES</t>
  </si>
  <si>
    <t>GOSALA</t>
  </si>
  <si>
    <t>PL/JA/06313</t>
  </si>
  <si>
    <t>ASHOK KUMAR DAS</t>
  </si>
  <si>
    <t>SIMILIPADA</t>
  </si>
  <si>
    <t>PL/JA/06427</t>
  </si>
  <si>
    <t>PL/JA/06457</t>
  </si>
  <si>
    <t>(RUPEES TWO LAKH TWENTY SIX THOUSAND  SIX HUNDRED SIXTY NINE ONLY)</t>
  </si>
  <si>
    <t>RUDRA MADHABHARDWARE STORE</t>
  </si>
  <si>
    <t>BHANDARI POKHARI</t>
  </si>
  <si>
    <t>BADAPATA SUNDARPUR</t>
  </si>
  <si>
    <t>TAX INVOICE</t>
  </si>
  <si>
    <t xml:space="preserve">MONTH : JUNE, 2025
Bill Date:  30/06/2025
Bill NO : 9337
Total Amount:  226669.00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</si>
</sst>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6">
    <font>
      <sz val="11"/>
      <name val="Calibri"/>
    </font>
    <font>
      <b/>
      <sz val="11"/>
      <name val="Calibri"/>
      <family val="2"/>
    </font>
    <font>
      <b/>
      <sz val="11"/>
      <color theme="1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  <scheme val="minor"/>
    </font>
    <font>
      <b/>
      <sz val="15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10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0" xfId="0" applyNumberFormat="1" applyFont="1" applyAlignment="1">
      <alignment vertical="center" wrapText="1"/>
    </xf>
    <xf numFmtId="16" fontId="0" fillId="0" borderId="0" xfId="0" applyNumberFormat="1" applyFont="1" applyAlignment="1">
      <alignment wrapText="1"/>
    </xf>
    <xf numFmtId="0" fontId="0" fillId="0" borderId="0" xfId="0" applyNumberFormat="1" applyFont="1" applyAlignment="1">
      <alignment horizontal="center" wrapText="1"/>
    </xf>
    <xf numFmtId="0" fontId="2" fillId="2" borderId="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4" xfId="0" applyNumberFormat="1" applyFont="1" applyFill="1" applyBorder="1" applyAlignment="1">
      <alignment horizontal="center" vertical="center"/>
    </xf>
    <xf numFmtId="164" fontId="1" fillId="2" borderId="4" xfId="0" applyNumberFormat="1" applyFont="1" applyFill="1" applyBorder="1" applyAlignment="1">
      <alignment horizontal="center" vertical="center"/>
    </xf>
    <xf numFmtId="2" fontId="1" fillId="2" borderId="4" xfId="0" applyNumberFormat="1" applyFont="1" applyFill="1" applyBorder="1" applyAlignment="1">
      <alignment horizontal="center" vertical="center"/>
    </xf>
    <xf numFmtId="2" fontId="1" fillId="0" borderId="0" xfId="0" applyNumberFormat="1" applyFont="1" applyAlignment="1">
      <alignment wrapText="1"/>
    </xf>
    <xf numFmtId="2" fontId="1" fillId="2" borderId="5" xfId="0" applyNumberFormat="1" applyFont="1" applyFill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0" fillId="2" borderId="1" xfId="0" applyNumberFormat="1" applyFont="1" applyFill="1" applyBorder="1"/>
    <xf numFmtId="0" fontId="0" fillId="2" borderId="1" xfId="0" applyNumberFormat="1" applyFont="1" applyFill="1" applyBorder="1" applyAlignment="1">
      <alignment horizontal="left"/>
    </xf>
    <xf numFmtId="0" fontId="3" fillId="2" borderId="1" xfId="0" applyNumberFormat="1" applyFont="1" applyFill="1" applyBorder="1"/>
    <xf numFmtId="0" fontId="0" fillId="2" borderId="1" xfId="0" applyNumberFormat="1" applyFill="1" applyBorder="1" applyAlignment="1">
      <alignment wrapText="1"/>
    </xf>
    <xf numFmtId="164" fontId="0" fillId="2" borderId="1" xfId="0" applyNumberFormat="1" applyFont="1" applyFill="1" applyBorder="1"/>
    <xf numFmtId="2" fontId="0" fillId="2" borderId="1" xfId="0" applyNumberFormat="1" applyFont="1" applyFill="1" applyBorder="1"/>
    <xf numFmtId="0" fontId="0" fillId="2" borderId="1" xfId="0" applyNumberFormat="1" applyFill="1" applyBorder="1" applyAlignment="1">
      <alignment horizontal="left"/>
    </xf>
    <xf numFmtId="0" fontId="0" fillId="2" borderId="1" xfId="0" applyNumberFormat="1" applyFont="1" applyFill="1" applyBorder="1" applyAlignment="1">
      <alignment wrapText="1"/>
    </xf>
    <xf numFmtId="0" fontId="3" fillId="2" borderId="1" xfId="0" applyNumberFormat="1" applyFont="1" applyFill="1" applyBorder="1" applyAlignment="1">
      <alignment wrapText="1"/>
    </xf>
    <xf numFmtId="0" fontId="0" fillId="2" borderId="1" xfId="0" applyNumberFormat="1" applyFont="1" applyFill="1" applyBorder="1" applyAlignment="1">
      <alignment horizontal="left" wrapText="1"/>
    </xf>
    <xf numFmtId="0" fontId="3" fillId="2" borderId="1" xfId="0" applyNumberFormat="1" applyFont="1" applyFill="1" applyBorder="1" applyAlignment="1">
      <alignment horizontal="left" wrapText="1"/>
    </xf>
    <xf numFmtId="0" fontId="0" fillId="0" borderId="0" xfId="0" applyNumberFormat="1" applyFont="1" applyAlignment="1">
      <alignment horizontal="left" wrapText="1"/>
    </xf>
    <xf numFmtId="0" fontId="1" fillId="0" borderId="0" xfId="0" applyNumberFormat="1" applyFont="1" applyAlignment="1">
      <alignment horizontal="center" vertical="center" wrapText="1"/>
    </xf>
    <xf numFmtId="0" fontId="0" fillId="2" borderId="2" xfId="0" applyNumberFormat="1" applyFont="1" applyFill="1" applyBorder="1" applyAlignment="1">
      <alignment horizontal="center"/>
    </xf>
    <xf numFmtId="0" fontId="0" fillId="2" borderId="10" xfId="0" applyNumberFormat="1" applyFont="1" applyFill="1" applyBorder="1"/>
    <xf numFmtId="0" fontId="0" fillId="2" borderId="10" xfId="0" applyNumberFormat="1" applyFill="1" applyBorder="1"/>
    <xf numFmtId="2" fontId="1" fillId="2" borderId="11" xfId="0" applyNumberFormat="1" applyFont="1" applyFill="1" applyBorder="1" applyAlignment="1">
      <alignment horizontal="center" vertical="center"/>
    </xf>
    <xf numFmtId="2" fontId="1" fillId="2" borderId="5" xfId="0" applyNumberFormat="1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wrapText="1"/>
    </xf>
    <xf numFmtId="2" fontId="1" fillId="0" borderId="8" xfId="0" applyNumberFormat="1" applyFont="1" applyBorder="1" applyAlignment="1">
      <alignment wrapText="1"/>
    </xf>
    <xf numFmtId="2" fontId="1" fillId="0" borderId="6" xfId="0" applyNumberFormat="1" applyFont="1" applyBorder="1" applyAlignment="1">
      <alignment wrapText="1"/>
    </xf>
    <xf numFmtId="2" fontId="1" fillId="0" borderId="8" xfId="0" applyNumberFormat="1" applyFont="1" applyBorder="1" applyAlignment="1">
      <alignment vertical="center" wrapText="1"/>
    </xf>
    <xf numFmtId="2" fontId="1" fillId="0" borderId="6" xfId="0" applyNumberFormat="1" applyFont="1" applyBorder="1" applyAlignment="1">
      <alignment vertical="center" wrapText="1"/>
    </xf>
    <xf numFmtId="0" fontId="0" fillId="0" borderId="7" xfId="0" applyNumberFormat="1" applyFont="1" applyBorder="1" applyAlignment="1">
      <alignment wrapText="1"/>
    </xf>
    <xf numFmtId="2" fontId="0" fillId="0" borderId="1" xfId="0" applyNumberFormat="1" applyBorder="1" applyAlignment="1">
      <alignment vertical="center"/>
    </xf>
    <xf numFmtId="0" fontId="0" fillId="0" borderId="12" xfId="0" applyFont="1" applyBorder="1" applyAlignment="1">
      <alignment horizontal="center" vertical="center"/>
    </xf>
    <xf numFmtId="2" fontId="0" fillId="0" borderId="13" xfId="0" applyNumberFormat="1" applyBorder="1" applyAlignment="1">
      <alignment vertical="center"/>
    </xf>
    <xf numFmtId="0" fontId="0" fillId="0" borderId="2" xfId="0" applyFont="1" applyBorder="1" applyAlignment="1">
      <alignment horizontal="center" vertical="center"/>
    </xf>
    <xf numFmtId="0" fontId="0" fillId="0" borderId="14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2" borderId="0" xfId="0" applyNumberFormat="1" applyFont="1" applyFill="1" applyAlignment="1">
      <alignment wrapText="1"/>
    </xf>
    <xf numFmtId="2" fontId="4" fillId="0" borderId="1" xfId="0" applyNumberFormat="1" applyFont="1" applyBorder="1" applyAlignment="1">
      <alignment horizontal="right"/>
    </xf>
    <xf numFmtId="0" fontId="0" fillId="0" borderId="1" xfId="0" applyFont="1" applyBorder="1" applyAlignment="1">
      <alignment vertical="center"/>
    </xf>
    <xf numFmtId="0" fontId="0" fillId="0" borderId="1" xfId="0" applyFont="1" applyBorder="1" applyAlignment="1">
      <alignment vertical="center" wrapText="1"/>
    </xf>
    <xf numFmtId="0" fontId="0" fillId="0" borderId="1" xfId="0" applyFont="1" applyBorder="1" applyAlignment="1">
      <alignment horizontal="right" vertical="center"/>
    </xf>
    <xf numFmtId="0" fontId="0" fillId="0" borderId="13" xfId="0" applyFont="1" applyBorder="1" applyAlignment="1">
      <alignment vertical="center"/>
    </xf>
    <xf numFmtId="0" fontId="0" fillId="0" borderId="13" xfId="0" applyFont="1" applyBorder="1" applyAlignment="1">
      <alignment vertical="center" wrapText="1"/>
    </xf>
    <xf numFmtId="0" fontId="0" fillId="0" borderId="13" xfId="0" applyFont="1" applyBorder="1" applyAlignment="1">
      <alignment horizontal="right" vertical="center"/>
    </xf>
    <xf numFmtId="0" fontId="0" fillId="0" borderId="3" xfId="0" applyNumberFormat="1" applyFont="1" applyBorder="1" applyAlignment="1">
      <alignment horizontal="left" vertical="center" wrapText="1"/>
    </xf>
    <xf numFmtId="0" fontId="0" fillId="0" borderId="4" xfId="0" applyNumberFormat="1" applyFont="1" applyBorder="1" applyAlignment="1">
      <alignment horizontal="left" vertical="center" wrapText="1"/>
    </xf>
    <xf numFmtId="0" fontId="0" fillId="0" borderId="11" xfId="0" applyNumberFormat="1" applyFont="1" applyBorder="1" applyAlignment="1">
      <alignment horizontal="left" vertical="center" wrapText="1"/>
    </xf>
    <xf numFmtId="0" fontId="1" fillId="0" borderId="7" xfId="0" applyNumberFormat="1" applyFont="1" applyBorder="1" applyAlignment="1">
      <alignment horizontal="left" wrapText="1"/>
    </xf>
    <xf numFmtId="0" fontId="1" fillId="0" borderId="8" xfId="0" applyNumberFormat="1" applyFont="1" applyBorder="1" applyAlignment="1">
      <alignment horizontal="left" wrapText="1"/>
    </xf>
    <xf numFmtId="0" fontId="1" fillId="0" borderId="6" xfId="0" applyNumberFormat="1" applyFont="1" applyBorder="1" applyAlignment="1">
      <alignment horizontal="left" wrapText="1"/>
    </xf>
    <xf numFmtId="0" fontId="1" fillId="0" borderId="7" xfId="0" applyNumberFormat="1" applyFont="1" applyBorder="1" applyAlignment="1">
      <alignment horizontal="center" wrapText="1"/>
    </xf>
    <xf numFmtId="0" fontId="1" fillId="0" borderId="8" xfId="0" applyNumberFormat="1" applyFont="1" applyBorder="1" applyAlignment="1">
      <alignment horizontal="center" wrapText="1"/>
    </xf>
    <xf numFmtId="0" fontId="1" fillId="0" borderId="6" xfId="0" applyNumberFormat="1" applyFont="1" applyBorder="1" applyAlignment="1">
      <alignment horizontal="center" wrapText="1"/>
    </xf>
    <xf numFmtId="0" fontId="1" fillId="0" borderId="7" xfId="0" applyNumberFormat="1" applyFont="1" applyBorder="1" applyAlignment="1">
      <alignment horizontal="left" vertical="center" wrapText="1"/>
    </xf>
    <xf numFmtId="0" fontId="1" fillId="0" borderId="8" xfId="0" applyNumberFormat="1" applyFont="1" applyBorder="1" applyAlignment="1">
      <alignment horizontal="left" vertical="center" wrapText="1"/>
    </xf>
    <xf numFmtId="0" fontId="1" fillId="0" borderId="6" xfId="0" applyNumberFormat="1" applyFont="1" applyBorder="1" applyAlignment="1">
      <alignment horizontal="left" vertical="center" wrapText="1"/>
    </xf>
    <xf numFmtId="2" fontId="1" fillId="0" borderId="7" xfId="0" applyNumberFormat="1" applyFont="1" applyBorder="1" applyAlignment="1">
      <alignment horizontal="left" vertical="center" wrapText="1"/>
    </xf>
    <xf numFmtId="2" fontId="1" fillId="0" borderId="8" xfId="0" applyNumberFormat="1" applyFont="1" applyBorder="1" applyAlignment="1">
      <alignment horizontal="left" vertical="center" wrapText="1"/>
    </xf>
    <xf numFmtId="0" fontId="4" fillId="0" borderId="19" xfId="0" applyFont="1" applyBorder="1" applyAlignment="1">
      <alignment horizontal="right"/>
    </xf>
    <xf numFmtId="0" fontId="4" fillId="0" borderId="17" xfId="0" applyFont="1" applyBorder="1" applyAlignment="1">
      <alignment horizontal="right"/>
    </xf>
    <xf numFmtId="0" fontId="4" fillId="0" borderId="18" xfId="0" applyFont="1" applyBorder="1" applyAlignment="1">
      <alignment horizontal="right"/>
    </xf>
    <xf numFmtId="0" fontId="4" fillId="0" borderId="16" xfId="0" applyFont="1" applyBorder="1" applyAlignment="1">
      <alignment horizontal="right"/>
    </xf>
    <xf numFmtId="0" fontId="0" fillId="0" borderId="20" xfId="0" applyBorder="1"/>
    <xf numFmtId="0" fontId="0" fillId="0" borderId="21" xfId="0" applyBorder="1"/>
    <xf numFmtId="0" fontId="4" fillId="0" borderId="22" xfId="0" applyFont="1" applyBorder="1" applyAlignment="1">
      <alignment horizontal="center"/>
    </xf>
    <xf numFmtId="2" fontId="0" fillId="0" borderId="21" xfId="0" applyNumberFormat="1" applyBorder="1"/>
    <xf numFmtId="0" fontId="0" fillId="0" borderId="23" xfId="0" applyBorder="1"/>
    <xf numFmtId="2" fontId="1" fillId="0" borderId="7" xfId="0" applyNumberFormat="1" applyFont="1" applyBorder="1" applyAlignment="1">
      <alignment horizontal="left" vertical="top" wrapText="1"/>
    </xf>
    <xf numFmtId="2" fontId="1" fillId="0" borderId="8" xfId="0" applyNumberFormat="1" applyFont="1" applyBorder="1" applyAlignment="1">
      <alignment horizontal="left" vertical="top" wrapText="1"/>
    </xf>
    <xf numFmtId="2" fontId="1" fillId="0" borderId="6" xfId="0" applyNumberFormat="1" applyFont="1" applyBorder="1" applyAlignment="1">
      <alignment horizontal="left" vertical="top" wrapText="1"/>
    </xf>
    <xf numFmtId="0" fontId="0" fillId="0" borderId="13" xfId="0" applyBorder="1" applyAlignment="1">
      <alignment vertical="center"/>
    </xf>
    <xf numFmtId="0" fontId="0" fillId="0" borderId="13" xfId="0" applyFont="1" applyFill="1" applyBorder="1" applyAlignment="1">
      <alignment vertical="center"/>
    </xf>
    <xf numFmtId="0" fontId="0" fillId="2" borderId="13" xfId="0" applyFill="1" applyBorder="1" applyAlignment="1">
      <alignment vertical="center"/>
    </xf>
    <xf numFmtId="2" fontId="0" fillId="2" borderId="13" xfId="0" applyNumberFormat="1" applyFill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Font="1" applyFill="1" applyBorder="1" applyAlignment="1">
      <alignment vertical="center"/>
    </xf>
    <xf numFmtId="0" fontId="0" fillId="2" borderId="1" xfId="0" applyFill="1" applyBorder="1" applyAlignment="1">
      <alignment vertical="center"/>
    </xf>
    <xf numFmtId="2" fontId="0" fillId="2" borderId="1" xfId="0" applyNumberFormat="1" applyFill="1" applyBorder="1" applyAlignment="1">
      <alignment vertical="center"/>
    </xf>
    <xf numFmtId="0" fontId="0" fillId="2" borderId="1" xfId="0" applyFont="1" applyFill="1" applyBorder="1" applyAlignment="1">
      <alignment vertical="center"/>
    </xf>
    <xf numFmtId="0" fontId="0" fillId="0" borderId="1" xfId="0" applyNumberFormat="1" applyFont="1" applyBorder="1" applyAlignment="1">
      <alignment vertical="center"/>
    </xf>
    <xf numFmtId="0" fontId="0" fillId="2" borderId="1" xfId="0" applyFont="1" applyFill="1" applyBorder="1" applyAlignment="1">
      <alignment horizontal="right" vertical="center"/>
    </xf>
    <xf numFmtId="0" fontId="0" fillId="2" borderId="15" xfId="0" applyFill="1" applyBorder="1" applyAlignment="1">
      <alignment vertical="center"/>
    </xf>
    <xf numFmtId="0" fontId="0" fillId="2" borderId="1" xfId="0" applyFont="1" applyFill="1" applyBorder="1" applyAlignment="1">
      <alignment vertical="center" wrapText="1"/>
    </xf>
    <xf numFmtId="0" fontId="0" fillId="0" borderId="21" xfId="0" applyBorder="1" applyAlignment="1">
      <alignment wrapText="1"/>
    </xf>
    <xf numFmtId="0" fontId="3" fillId="2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5" fillId="0" borderId="7" xfId="0" applyNumberFormat="1" applyFont="1" applyBorder="1" applyAlignment="1">
      <alignment horizontal="center" wrapText="1"/>
    </xf>
    <xf numFmtId="0" fontId="5" fillId="0" borderId="8" xfId="0" applyNumberFormat="1" applyFont="1" applyBorder="1" applyAlignment="1">
      <alignment horizontal="center" wrapText="1"/>
    </xf>
    <xf numFmtId="0" fontId="5" fillId="0" borderId="6" xfId="0" applyNumberFormat="1" applyFont="1" applyBorder="1" applyAlignment="1">
      <alignment horizontal="center" wrapText="1"/>
    </xf>
    <xf numFmtId="4" fontId="0" fillId="0" borderId="0" xfId="0" applyNumberFormat="1" applyFont="1" applyAlignment="1">
      <alignment wrapText="1"/>
    </xf>
  </cellXfs>
  <cellStyles count="2">
    <cellStyle name="Normal" xfId="0" builtinId="0"/>
    <cellStyle name="Normal 2" xfId="1"/>
  </cellStyles>
  <dxfs count="10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47627</xdr:colOff>
      <xdr:row>1</xdr:row>
      <xdr:rowOff>0</xdr:rowOff>
    </xdr:from>
    <xdr:to>
      <xdr:col>6</xdr:col>
      <xdr:colOff>104776</xdr:colOff>
      <xdr:row>1</xdr:row>
      <xdr:rowOff>1066800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7" y="0"/>
          <a:ext cx="5095874" cy="1066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1"/>
  <sheetViews>
    <sheetView tabSelected="1" topLeftCell="A58" workbookViewId="0">
      <selection activeCell="S3" sqref="S3"/>
    </sheetView>
  </sheetViews>
  <sheetFormatPr defaultRowHeight="15"/>
  <cols>
    <col min="1" max="1" width="3.5703125" style="1" customWidth="1"/>
    <col min="2" max="2" width="9.7109375" style="1" bestFit="1" customWidth="1"/>
    <col min="3" max="3" width="11.7109375" style="48" bestFit="1" customWidth="1"/>
    <col min="4" max="4" width="11" style="1" bestFit="1" customWidth="1"/>
    <col min="5" max="5" width="10.140625" style="28" bestFit="1" customWidth="1"/>
    <col min="6" max="6" width="29.42578125" style="28" customWidth="1"/>
    <col min="7" max="7" width="8.85546875" style="1" bestFit="1" customWidth="1"/>
    <col min="8" max="8" width="17.7109375" style="1" customWidth="1"/>
    <col min="9" max="9" width="13.28515625" style="2" customWidth="1"/>
    <col min="10" max="10" width="5.85546875" style="2" bestFit="1" customWidth="1"/>
    <col min="11" max="11" width="6" style="2" customWidth="1"/>
    <col min="12" max="12" width="8.28515625" style="2" bestFit="1" customWidth="1"/>
    <col min="13" max="13" width="5.7109375" style="1" customWidth="1"/>
    <col min="14" max="14" width="8.5703125" style="1" bestFit="1" customWidth="1"/>
    <col min="15" max="15" width="11.42578125" style="1" bestFit="1" customWidth="1"/>
    <col min="16" max="16" width="9.5703125" style="1" bestFit="1" customWidth="1"/>
    <col min="17" max="17" width="10.42578125" style="1" bestFit="1" customWidth="1"/>
    <col min="18" max="18" width="9.140625" style="1"/>
    <col min="19" max="19" width="10.5703125" style="1" bestFit="1" customWidth="1"/>
    <col min="20" max="20" width="9.5703125" style="1" bestFit="1" customWidth="1"/>
    <col min="21" max="16384" width="9.140625" style="1"/>
  </cols>
  <sheetData>
    <row r="1" spans="1:19" ht="20.25" thickBot="1">
      <c r="A1" s="98" t="s">
        <v>319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100"/>
    </row>
    <row r="2" spans="1:19" ht="90" customHeight="1" thickBot="1">
      <c r="A2" s="56"/>
      <c r="B2" s="57"/>
      <c r="C2" s="57"/>
      <c r="D2" s="57"/>
      <c r="E2" s="57"/>
      <c r="F2" s="57"/>
      <c r="G2" s="58"/>
      <c r="H2" s="41"/>
      <c r="I2" s="39"/>
      <c r="J2" s="39"/>
      <c r="K2" s="40"/>
      <c r="L2" s="68" t="s">
        <v>87</v>
      </c>
      <c r="M2" s="69"/>
      <c r="N2" s="69"/>
      <c r="O2" s="69"/>
      <c r="P2" s="39"/>
      <c r="Q2" s="40"/>
      <c r="S2" s="2"/>
    </row>
    <row r="3" spans="1:19" s="3" customFormat="1" ht="75.75" customHeight="1" thickBot="1">
      <c r="A3" s="59" t="s">
        <v>84</v>
      </c>
      <c r="B3" s="60"/>
      <c r="C3" s="60"/>
      <c r="D3" s="60"/>
      <c r="E3" s="60"/>
      <c r="F3" s="60"/>
      <c r="G3" s="61"/>
      <c r="H3" s="36"/>
      <c r="I3" s="37"/>
      <c r="J3" s="37"/>
      <c r="K3" s="38"/>
      <c r="L3" s="79" t="s">
        <v>320</v>
      </c>
      <c r="M3" s="80"/>
      <c r="N3" s="80"/>
      <c r="O3" s="80"/>
      <c r="P3" s="80"/>
      <c r="Q3" s="81"/>
      <c r="R3" s="14"/>
      <c r="S3" s="14"/>
    </row>
    <row r="4" spans="1:19" s="29" customFormat="1" ht="48" customHeight="1" thickBot="1">
      <c r="A4" s="8" t="s">
        <v>0</v>
      </c>
      <c r="B4" s="9" t="s">
        <v>14</v>
      </c>
      <c r="C4" s="9" t="s">
        <v>1</v>
      </c>
      <c r="D4" s="9" t="s">
        <v>15</v>
      </c>
      <c r="E4" s="10" t="s">
        <v>16</v>
      </c>
      <c r="F4" s="10" t="s">
        <v>2</v>
      </c>
      <c r="G4" s="9" t="s">
        <v>8</v>
      </c>
      <c r="H4" s="10" t="s">
        <v>3</v>
      </c>
      <c r="I4" s="9" t="s">
        <v>13</v>
      </c>
      <c r="J4" s="7" t="s">
        <v>26</v>
      </c>
      <c r="K4" s="11" t="s">
        <v>4</v>
      </c>
      <c r="L4" s="12" t="s">
        <v>5</v>
      </c>
      <c r="M4" s="13" t="s">
        <v>6</v>
      </c>
      <c r="N4" s="33" t="s">
        <v>10</v>
      </c>
      <c r="O4" s="34" t="s">
        <v>85</v>
      </c>
      <c r="P4" s="35" t="s">
        <v>86</v>
      </c>
      <c r="Q4" s="16" t="s">
        <v>23</v>
      </c>
    </row>
    <row r="5" spans="1:19" s="4" customFormat="1">
      <c r="A5" s="43">
        <v>1</v>
      </c>
      <c r="B5" s="82" t="s">
        <v>122</v>
      </c>
      <c r="C5" s="82" t="s">
        <v>123</v>
      </c>
      <c r="D5" s="53">
        <v>2691540145</v>
      </c>
      <c r="E5" s="53" t="s">
        <v>124</v>
      </c>
      <c r="F5" s="53" t="s">
        <v>125</v>
      </c>
      <c r="G5" s="83" t="s">
        <v>9</v>
      </c>
      <c r="H5" s="54" t="s">
        <v>126</v>
      </c>
      <c r="I5" s="84" t="s">
        <v>92</v>
      </c>
      <c r="J5" s="82">
        <v>30</v>
      </c>
      <c r="K5" s="55">
        <v>18</v>
      </c>
      <c r="L5" s="55">
        <v>153</v>
      </c>
      <c r="M5" s="44">
        <v>2.25</v>
      </c>
      <c r="N5" s="44">
        <f>L5*M5</f>
        <v>344.25</v>
      </c>
      <c r="O5" s="44">
        <v>0</v>
      </c>
      <c r="P5" s="85">
        <f>N5+O5</f>
        <v>344.25</v>
      </c>
      <c r="Q5" s="46"/>
    </row>
    <row r="6" spans="1:19" s="4" customFormat="1">
      <c r="A6" s="45">
        <f>A5+1</f>
        <v>2</v>
      </c>
      <c r="B6" s="86" t="s">
        <v>127</v>
      </c>
      <c r="C6" s="86" t="s">
        <v>128</v>
      </c>
      <c r="D6" s="50">
        <v>2691540146</v>
      </c>
      <c r="E6" s="50" t="s">
        <v>129</v>
      </c>
      <c r="F6" s="50" t="s">
        <v>130</v>
      </c>
      <c r="G6" s="87" t="s">
        <v>9</v>
      </c>
      <c r="H6" s="51" t="s">
        <v>131</v>
      </c>
      <c r="I6" s="88" t="s">
        <v>21</v>
      </c>
      <c r="J6" s="86">
        <v>255</v>
      </c>
      <c r="K6" s="52">
        <v>52</v>
      </c>
      <c r="L6" s="52">
        <v>666</v>
      </c>
      <c r="M6" s="42">
        <v>3.75</v>
      </c>
      <c r="N6" s="42">
        <f>L6*M6</f>
        <v>2497.5</v>
      </c>
      <c r="O6" s="42">
        <v>1000</v>
      </c>
      <c r="P6" s="89">
        <f>N6+O6</f>
        <v>3497.5</v>
      </c>
      <c r="Q6" s="47"/>
    </row>
    <row r="7" spans="1:19" s="4" customFormat="1">
      <c r="A7" s="45">
        <f t="shared" ref="A7:A70" si="0">A6+1</f>
        <v>3</v>
      </c>
      <c r="B7" s="86" t="s">
        <v>132</v>
      </c>
      <c r="C7" s="86" t="s">
        <v>133</v>
      </c>
      <c r="D7" s="50">
        <v>2691540147</v>
      </c>
      <c r="E7" s="50" t="s">
        <v>134</v>
      </c>
      <c r="F7" s="50" t="s">
        <v>135</v>
      </c>
      <c r="G7" s="87" t="s">
        <v>9</v>
      </c>
      <c r="H7" s="51" t="s">
        <v>136</v>
      </c>
      <c r="I7" s="88" t="s">
        <v>137</v>
      </c>
      <c r="J7" s="86">
        <v>470</v>
      </c>
      <c r="K7" s="52">
        <v>169</v>
      </c>
      <c r="L7" s="52">
        <v>2695</v>
      </c>
      <c r="M7" s="42">
        <v>4.25</v>
      </c>
      <c r="N7" s="42">
        <f>L7*M7</f>
        <v>11453.75</v>
      </c>
      <c r="O7" s="42">
        <v>2000</v>
      </c>
      <c r="P7" s="89">
        <f>N7+O7</f>
        <v>13453.75</v>
      </c>
      <c r="Q7" s="47"/>
    </row>
    <row r="8" spans="1:19" s="4" customFormat="1">
      <c r="A8" s="45">
        <f t="shared" si="0"/>
        <v>4</v>
      </c>
      <c r="B8" s="86" t="s">
        <v>138</v>
      </c>
      <c r="C8" s="86" t="s">
        <v>139</v>
      </c>
      <c r="D8" s="50">
        <v>2691540149</v>
      </c>
      <c r="E8" s="50" t="s">
        <v>140</v>
      </c>
      <c r="F8" s="50" t="s">
        <v>115</v>
      </c>
      <c r="G8" s="87" t="s">
        <v>9</v>
      </c>
      <c r="H8" s="51" t="s">
        <v>116</v>
      </c>
      <c r="I8" s="88" t="s">
        <v>98</v>
      </c>
      <c r="J8" s="86">
        <v>250</v>
      </c>
      <c r="K8" s="52">
        <v>17</v>
      </c>
      <c r="L8" s="52">
        <v>380</v>
      </c>
      <c r="M8" s="42">
        <v>3</v>
      </c>
      <c r="N8" s="42">
        <f>L8*M8</f>
        <v>1140</v>
      </c>
      <c r="O8" s="42">
        <v>0</v>
      </c>
      <c r="P8" s="89">
        <f>N8+O8</f>
        <v>1140</v>
      </c>
      <c r="Q8" s="47"/>
    </row>
    <row r="9" spans="1:19" s="4" customFormat="1">
      <c r="A9" s="45">
        <f t="shared" si="0"/>
        <v>5</v>
      </c>
      <c r="B9" s="86" t="s">
        <v>138</v>
      </c>
      <c r="C9" s="86" t="s">
        <v>141</v>
      </c>
      <c r="D9" s="50">
        <v>2691540148</v>
      </c>
      <c r="E9" s="50" t="s">
        <v>140</v>
      </c>
      <c r="F9" s="50" t="s">
        <v>142</v>
      </c>
      <c r="G9" s="87" t="s">
        <v>9</v>
      </c>
      <c r="H9" s="94" t="s">
        <v>143</v>
      </c>
      <c r="I9" s="88" t="s">
        <v>103</v>
      </c>
      <c r="J9" s="86">
        <v>65</v>
      </c>
      <c r="K9" s="52">
        <v>96</v>
      </c>
      <c r="L9" s="52">
        <v>1725</v>
      </c>
      <c r="M9" s="42">
        <v>2.25</v>
      </c>
      <c r="N9" s="42">
        <f>L9*M9</f>
        <v>3881.25</v>
      </c>
      <c r="O9" s="42">
        <v>1000</v>
      </c>
      <c r="P9" s="89">
        <f>N9+O9</f>
        <v>4881.25</v>
      </c>
      <c r="Q9" s="47"/>
    </row>
    <row r="10" spans="1:19" s="4" customFormat="1">
      <c r="A10" s="45">
        <f t="shared" si="0"/>
        <v>6</v>
      </c>
      <c r="B10" s="86" t="s">
        <v>144</v>
      </c>
      <c r="C10" s="86" t="s">
        <v>145</v>
      </c>
      <c r="D10" s="50">
        <v>2691540150</v>
      </c>
      <c r="E10" s="50" t="s">
        <v>140</v>
      </c>
      <c r="F10" s="50" t="s">
        <v>146</v>
      </c>
      <c r="G10" s="87" t="s">
        <v>9</v>
      </c>
      <c r="H10" s="51" t="s">
        <v>147</v>
      </c>
      <c r="I10" s="88" t="s">
        <v>21</v>
      </c>
      <c r="J10" s="86">
        <v>250</v>
      </c>
      <c r="K10" s="52">
        <v>73</v>
      </c>
      <c r="L10" s="52">
        <v>1415</v>
      </c>
      <c r="M10" s="42">
        <v>3</v>
      </c>
      <c r="N10" s="42">
        <f>L10*M10</f>
        <v>4245</v>
      </c>
      <c r="O10" s="42">
        <v>1500</v>
      </c>
      <c r="P10" s="89">
        <f>N10+O10</f>
        <v>5745</v>
      </c>
      <c r="Q10" s="47"/>
    </row>
    <row r="11" spans="1:19" s="4" customFormat="1">
      <c r="A11" s="45">
        <f t="shared" si="0"/>
        <v>7</v>
      </c>
      <c r="B11" s="86" t="s">
        <v>148</v>
      </c>
      <c r="C11" s="86" t="s">
        <v>149</v>
      </c>
      <c r="D11" s="50">
        <v>2691540151</v>
      </c>
      <c r="E11" s="50" t="s">
        <v>150</v>
      </c>
      <c r="F11" s="50" t="s">
        <v>146</v>
      </c>
      <c r="G11" s="87" t="s">
        <v>9</v>
      </c>
      <c r="H11" s="51" t="s">
        <v>147</v>
      </c>
      <c r="I11" s="88" t="s">
        <v>21</v>
      </c>
      <c r="J11" s="86">
        <v>250</v>
      </c>
      <c r="K11" s="52">
        <v>19</v>
      </c>
      <c r="L11" s="52">
        <v>395</v>
      </c>
      <c r="M11" s="42">
        <v>3</v>
      </c>
      <c r="N11" s="42">
        <f>L11*M11</f>
        <v>1185</v>
      </c>
      <c r="O11" s="42">
        <v>0</v>
      </c>
      <c r="P11" s="89">
        <f>N11+O11</f>
        <v>1185</v>
      </c>
      <c r="Q11" s="47" t="s">
        <v>93</v>
      </c>
    </row>
    <row r="12" spans="1:19" s="4" customFormat="1">
      <c r="A12" s="45">
        <f t="shared" si="0"/>
        <v>8</v>
      </c>
      <c r="B12" s="86" t="s">
        <v>151</v>
      </c>
      <c r="C12" s="86" t="s">
        <v>152</v>
      </c>
      <c r="D12" s="50">
        <v>2691540152</v>
      </c>
      <c r="E12" s="50" t="s">
        <v>153</v>
      </c>
      <c r="F12" s="50" t="s">
        <v>109</v>
      </c>
      <c r="G12" s="87" t="s">
        <v>9</v>
      </c>
      <c r="H12" s="51" t="s">
        <v>110</v>
      </c>
      <c r="I12" s="88" t="s">
        <v>111</v>
      </c>
      <c r="J12" s="86">
        <v>90</v>
      </c>
      <c r="K12" s="52">
        <v>51</v>
      </c>
      <c r="L12" s="52">
        <v>1194</v>
      </c>
      <c r="M12" s="42">
        <v>2.25</v>
      </c>
      <c r="N12" s="42">
        <f>L12*M12</f>
        <v>2686.5</v>
      </c>
      <c r="O12" s="42">
        <v>700</v>
      </c>
      <c r="P12" s="89">
        <f>N12+O12</f>
        <v>3386.5</v>
      </c>
      <c r="Q12" s="47"/>
    </row>
    <row r="13" spans="1:19" s="4" customFormat="1">
      <c r="A13" s="45">
        <f t="shared" si="0"/>
        <v>9</v>
      </c>
      <c r="B13" s="86" t="s">
        <v>154</v>
      </c>
      <c r="C13" s="86" t="s">
        <v>155</v>
      </c>
      <c r="D13" s="50">
        <v>2691540154</v>
      </c>
      <c r="E13" s="50" t="s">
        <v>156</v>
      </c>
      <c r="F13" s="50" t="s">
        <v>157</v>
      </c>
      <c r="G13" s="87" t="s">
        <v>9</v>
      </c>
      <c r="H13" s="51" t="s">
        <v>116</v>
      </c>
      <c r="I13" s="88" t="s">
        <v>98</v>
      </c>
      <c r="J13" s="86">
        <v>250</v>
      </c>
      <c r="K13" s="52">
        <v>53</v>
      </c>
      <c r="L13" s="52">
        <v>897</v>
      </c>
      <c r="M13" s="42">
        <v>3</v>
      </c>
      <c r="N13" s="42">
        <f>L13*M13</f>
        <v>2691</v>
      </c>
      <c r="O13" s="42">
        <v>0</v>
      </c>
      <c r="P13" s="89">
        <f>N13+O13</f>
        <v>2691</v>
      </c>
      <c r="Q13" s="47"/>
    </row>
    <row r="14" spans="1:19" s="4" customFormat="1">
      <c r="A14" s="45">
        <f t="shared" si="0"/>
        <v>10</v>
      </c>
      <c r="B14" s="86" t="s">
        <v>154</v>
      </c>
      <c r="C14" s="86" t="s">
        <v>158</v>
      </c>
      <c r="D14" s="50">
        <v>2691540156</v>
      </c>
      <c r="E14" s="50" t="s">
        <v>156</v>
      </c>
      <c r="F14" s="50" t="s">
        <v>159</v>
      </c>
      <c r="G14" s="87" t="s">
        <v>9</v>
      </c>
      <c r="H14" s="51" t="s">
        <v>160</v>
      </c>
      <c r="I14" s="88" t="s">
        <v>92</v>
      </c>
      <c r="J14" s="86">
        <v>45</v>
      </c>
      <c r="K14" s="52">
        <v>59</v>
      </c>
      <c r="L14" s="52">
        <v>1126</v>
      </c>
      <c r="M14" s="42">
        <v>2.25</v>
      </c>
      <c r="N14" s="42">
        <f>L14*M14</f>
        <v>2533.5</v>
      </c>
      <c r="O14" s="42">
        <v>0</v>
      </c>
      <c r="P14" s="89">
        <f>N14+O14</f>
        <v>2533.5</v>
      </c>
      <c r="Q14" s="47"/>
    </row>
    <row r="15" spans="1:19" s="4" customFormat="1">
      <c r="A15" s="45">
        <f t="shared" si="0"/>
        <v>11</v>
      </c>
      <c r="B15" s="86" t="s">
        <v>161</v>
      </c>
      <c r="C15" s="86" t="s">
        <v>162</v>
      </c>
      <c r="D15" s="50">
        <v>2691540153</v>
      </c>
      <c r="E15" s="50" t="s">
        <v>153</v>
      </c>
      <c r="F15" s="50" t="s">
        <v>163</v>
      </c>
      <c r="G15" s="87" t="s">
        <v>9</v>
      </c>
      <c r="H15" s="94" t="s">
        <v>164</v>
      </c>
      <c r="I15" s="88" t="s">
        <v>94</v>
      </c>
      <c r="J15" s="86">
        <v>295</v>
      </c>
      <c r="K15" s="52">
        <v>46</v>
      </c>
      <c r="L15" s="52">
        <v>968</v>
      </c>
      <c r="M15" s="42">
        <v>3</v>
      </c>
      <c r="N15" s="42">
        <f>L15*M15</f>
        <v>2904</v>
      </c>
      <c r="O15" s="42">
        <v>800</v>
      </c>
      <c r="P15" s="89">
        <f>N15+O15</f>
        <v>3704</v>
      </c>
      <c r="Q15" s="47"/>
    </row>
    <row r="16" spans="1:19" s="4" customFormat="1" ht="30">
      <c r="A16" s="45">
        <f t="shared" si="0"/>
        <v>12</v>
      </c>
      <c r="B16" s="86" t="s">
        <v>161</v>
      </c>
      <c r="C16" s="86" t="s">
        <v>165</v>
      </c>
      <c r="D16" s="50">
        <v>2691540155</v>
      </c>
      <c r="E16" s="50" t="s">
        <v>156</v>
      </c>
      <c r="F16" s="50" t="s">
        <v>166</v>
      </c>
      <c r="G16" s="87" t="s">
        <v>9</v>
      </c>
      <c r="H16" s="96" t="s">
        <v>317</v>
      </c>
      <c r="I16" s="88" t="s">
        <v>7</v>
      </c>
      <c r="J16" s="86">
        <v>145</v>
      </c>
      <c r="K16" s="52">
        <v>51</v>
      </c>
      <c r="L16" s="52">
        <v>904</v>
      </c>
      <c r="M16" s="42">
        <v>3</v>
      </c>
      <c r="N16" s="42">
        <f>L16*M16</f>
        <v>2712</v>
      </c>
      <c r="O16" s="42">
        <v>700</v>
      </c>
      <c r="P16" s="89">
        <f>N16+O16</f>
        <v>3412</v>
      </c>
      <c r="Q16" s="47"/>
    </row>
    <row r="17" spans="1:17" s="4" customFormat="1" ht="30">
      <c r="A17" s="45">
        <f t="shared" si="0"/>
        <v>13</v>
      </c>
      <c r="B17" s="86" t="s">
        <v>161</v>
      </c>
      <c r="C17" s="86" t="s">
        <v>167</v>
      </c>
      <c r="D17" s="50">
        <v>2691540157</v>
      </c>
      <c r="E17" s="50" t="s">
        <v>168</v>
      </c>
      <c r="F17" s="97" t="s">
        <v>316</v>
      </c>
      <c r="G17" s="87" t="s">
        <v>9</v>
      </c>
      <c r="H17" s="94" t="s">
        <v>169</v>
      </c>
      <c r="I17" s="88" t="s">
        <v>17</v>
      </c>
      <c r="J17" s="86">
        <v>90</v>
      </c>
      <c r="K17" s="52">
        <v>32</v>
      </c>
      <c r="L17" s="52">
        <v>757</v>
      </c>
      <c r="M17" s="42">
        <v>2.25</v>
      </c>
      <c r="N17" s="42">
        <f>L17*M17</f>
        <v>1703.25</v>
      </c>
      <c r="O17" s="42">
        <v>700</v>
      </c>
      <c r="P17" s="89">
        <f>N17+O17</f>
        <v>2403.25</v>
      </c>
      <c r="Q17" s="47" t="s">
        <v>93</v>
      </c>
    </row>
    <row r="18" spans="1:17" s="4" customFormat="1">
      <c r="A18" s="45">
        <f t="shared" si="0"/>
        <v>14</v>
      </c>
      <c r="B18" s="86" t="s">
        <v>170</v>
      </c>
      <c r="C18" s="91" t="s">
        <v>171</v>
      </c>
      <c r="D18" s="87">
        <v>2691540123</v>
      </c>
      <c r="E18" s="87" t="s">
        <v>117</v>
      </c>
      <c r="F18" s="50" t="s">
        <v>118</v>
      </c>
      <c r="G18" s="87" t="s">
        <v>172</v>
      </c>
      <c r="H18" s="51" t="s">
        <v>17</v>
      </c>
      <c r="I18" s="88" t="s">
        <v>98</v>
      </c>
      <c r="J18" s="86">
        <v>265</v>
      </c>
      <c r="K18" s="52">
        <v>42</v>
      </c>
      <c r="L18" s="52">
        <v>972</v>
      </c>
      <c r="M18" s="42">
        <v>3.75</v>
      </c>
      <c r="N18" s="42">
        <f>L18*M18</f>
        <v>3645</v>
      </c>
      <c r="O18" s="42">
        <v>0</v>
      </c>
      <c r="P18" s="89">
        <f>N18+O18</f>
        <v>3645</v>
      </c>
      <c r="Q18" s="47" t="s">
        <v>173</v>
      </c>
    </row>
    <row r="19" spans="1:17" s="4" customFormat="1">
      <c r="A19" s="45">
        <f t="shared" si="0"/>
        <v>15</v>
      </c>
      <c r="B19" s="86" t="s">
        <v>170</v>
      </c>
      <c r="C19" s="86" t="s">
        <v>174</v>
      </c>
      <c r="D19" s="87">
        <v>2691540123</v>
      </c>
      <c r="E19" s="87" t="s">
        <v>117</v>
      </c>
      <c r="F19" s="50" t="s">
        <v>118</v>
      </c>
      <c r="G19" s="87" t="s">
        <v>9</v>
      </c>
      <c r="H19" s="51" t="s">
        <v>119</v>
      </c>
      <c r="I19" s="88" t="s">
        <v>98</v>
      </c>
      <c r="J19" s="86">
        <v>265</v>
      </c>
      <c r="K19" s="52">
        <v>42</v>
      </c>
      <c r="L19" s="52">
        <v>972</v>
      </c>
      <c r="M19" s="42">
        <v>3.75</v>
      </c>
      <c r="N19" s="42">
        <f>L19*M19</f>
        <v>3645</v>
      </c>
      <c r="O19" s="42">
        <v>1000</v>
      </c>
      <c r="P19" s="89">
        <f>N19+O19</f>
        <v>4645</v>
      </c>
      <c r="Q19" s="47"/>
    </row>
    <row r="20" spans="1:17" s="4" customFormat="1" ht="30">
      <c r="A20" s="45">
        <f t="shared" si="0"/>
        <v>16</v>
      </c>
      <c r="B20" s="86" t="s">
        <v>170</v>
      </c>
      <c r="C20" s="86" t="s">
        <v>175</v>
      </c>
      <c r="D20" s="50">
        <v>2691540160</v>
      </c>
      <c r="E20" s="50" t="s">
        <v>176</v>
      </c>
      <c r="F20" s="51" t="s">
        <v>177</v>
      </c>
      <c r="G20" s="87" t="s">
        <v>9</v>
      </c>
      <c r="H20" s="94" t="s">
        <v>178</v>
      </c>
      <c r="I20" s="88" t="s">
        <v>21</v>
      </c>
      <c r="J20" s="86">
        <v>215</v>
      </c>
      <c r="K20" s="52">
        <v>65</v>
      </c>
      <c r="L20" s="52">
        <v>983</v>
      </c>
      <c r="M20" s="42">
        <v>3</v>
      </c>
      <c r="N20" s="42">
        <f>L20*M20</f>
        <v>2949</v>
      </c>
      <c r="O20" s="42">
        <v>800</v>
      </c>
      <c r="P20" s="89">
        <f>N20+O20</f>
        <v>3749</v>
      </c>
      <c r="Q20" s="47"/>
    </row>
    <row r="21" spans="1:17" s="4" customFormat="1">
      <c r="A21" s="45">
        <f t="shared" si="0"/>
        <v>17</v>
      </c>
      <c r="B21" s="86" t="s">
        <v>170</v>
      </c>
      <c r="C21" s="86" t="s">
        <v>179</v>
      </c>
      <c r="D21" s="50">
        <v>2691540158</v>
      </c>
      <c r="E21" s="50" t="s">
        <v>168</v>
      </c>
      <c r="F21" s="50" t="s">
        <v>135</v>
      </c>
      <c r="G21" s="87" t="s">
        <v>9</v>
      </c>
      <c r="H21" s="51" t="s">
        <v>136</v>
      </c>
      <c r="I21" s="88" t="s">
        <v>137</v>
      </c>
      <c r="J21" s="86">
        <v>470</v>
      </c>
      <c r="K21" s="52">
        <v>54</v>
      </c>
      <c r="L21" s="52">
        <v>1409</v>
      </c>
      <c r="M21" s="42">
        <v>4.25</v>
      </c>
      <c r="N21" s="42">
        <f>L21*M21</f>
        <v>5988.25</v>
      </c>
      <c r="O21" s="42">
        <v>1500</v>
      </c>
      <c r="P21" s="89">
        <f>N21+O21</f>
        <v>7488.25</v>
      </c>
      <c r="Q21" s="47"/>
    </row>
    <row r="22" spans="1:17" s="4" customFormat="1">
      <c r="A22" s="45">
        <f t="shared" si="0"/>
        <v>18</v>
      </c>
      <c r="B22" s="86" t="s">
        <v>170</v>
      </c>
      <c r="C22" s="86" t="s">
        <v>180</v>
      </c>
      <c r="D22" s="50">
        <v>2691540161</v>
      </c>
      <c r="E22" s="50" t="s">
        <v>176</v>
      </c>
      <c r="F22" s="50" t="s">
        <v>181</v>
      </c>
      <c r="G22" s="87" t="s">
        <v>9</v>
      </c>
      <c r="H22" s="51" t="s">
        <v>182</v>
      </c>
      <c r="I22" s="88" t="s">
        <v>183</v>
      </c>
      <c r="J22" s="86">
        <v>55</v>
      </c>
      <c r="K22" s="52">
        <v>30</v>
      </c>
      <c r="L22" s="52">
        <v>568</v>
      </c>
      <c r="M22" s="42">
        <v>2.25</v>
      </c>
      <c r="N22" s="42">
        <f>L22*M22</f>
        <v>1278</v>
      </c>
      <c r="O22" s="42">
        <v>0</v>
      </c>
      <c r="P22" s="89">
        <f>N22+O22</f>
        <v>1278</v>
      </c>
      <c r="Q22" s="47"/>
    </row>
    <row r="23" spans="1:17" s="4" customFormat="1">
      <c r="A23" s="45">
        <f t="shared" si="0"/>
        <v>19</v>
      </c>
      <c r="B23" s="86" t="s">
        <v>170</v>
      </c>
      <c r="C23" s="86" t="s">
        <v>184</v>
      </c>
      <c r="D23" s="50">
        <v>2691540159</v>
      </c>
      <c r="E23" s="50" t="s">
        <v>168</v>
      </c>
      <c r="F23" s="50" t="s">
        <v>105</v>
      </c>
      <c r="G23" s="87" t="s">
        <v>9</v>
      </c>
      <c r="H23" s="51" t="s">
        <v>185</v>
      </c>
      <c r="I23" s="88" t="s">
        <v>22</v>
      </c>
      <c r="J23" s="86">
        <v>205</v>
      </c>
      <c r="K23" s="52">
        <v>7</v>
      </c>
      <c r="L23" s="52">
        <v>84</v>
      </c>
      <c r="M23" s="42">
        <v>3</v>
      </c>
      <c r="N23" s="42">
        <f>L23*M23</f>
        <v>252</v>
      </c>
      <c r="O23" s="42">
        <v>500</v>
      </c>
      <c r="P23" s="89">
        <f>N23+O23</f>
        <v>752</v>
      </c>
      <c r="Q23" s="47" t="s">
        <v>93</v>
      </c>
    </row>
    <row r="24" spans="1:17" s="4" customFormat="1">
      <c r="A24" s="45">
        <f t="shared" si="0"/>
        <v>20</v>
      </c>
      <c r="B24" s="86" t="s">
        <v>186</v>
      </c>
      <c r="C24" s="86" t="s">
        <v>187</v>
      </c>
      <c r="D24" s="50">
        <v>2691540162</v>
      </c>
      <c r="E24" s="50" t="s">
        <v>188</v>
      </c>
      <c r="F24" s="50" t="s">
        <v>181</v>
      </c>
      <c r="G24" s="87" t="s">
        <v>9</v>
      </c>
      <c r="H24" s="51" t="s">
        <v>182</v>
      </c>
      <c r="I24" s="88" t="s">
        <v>183</v>
      </c>
      <c r="J24" s="86">
        <v>55</v>
      </c>
      <c r="K24" s="52">
        <v>27</v>
      </c>
      <c r="L24" s="52">
        <v>587</v>
      </c>
      <c r="M24" s="42">
        <v>2.25</v>
      </c>
      <c r="N24" s="42">
        <f>L24*M24</f>
        <v>1320.75</v>
      </c>
      <c r="O24" s="42">
        <v>0</v>
      </c>
      <c r="P24" s="89">
        <f>N24+O24</f>
        <v>1320.75</v>
      </c>
      <c r="Q24" s="47"/>
    </row>
    <row r="25" spans="1:17" s="4" customFormat="1">
      <c r="A25" s="45">
        <f t="shared" si="0"/>
        <v>21</v>
      </c>
      <c r="B25" s="86" t="s">
        <v>186</v>
      </c>
      <c r="C25" s="86" t="s">
        <v>189</v>
      </c>
      <c r="D25" s="50">
        <v>2691540163</v>
      </c>
      <c r="E25" s="50" t="s">
        <v>188</v>
      </c>
      <c r="F25" s="50" t="s">
        <v>190</v>
      </c>
      <c r="G25" s="87" t="s">
        <v>9</v>
      </c>
      <c r="H25" s="51" t="s">
        <v>191</v>
      </c>
      <c r="I25" s="88" t="s">
        <v>98</v>
      </c>
      <c r="J25" s="86">
        <v>275</v>
      </c>
      <c r="K25" s="52">
        <v>34</v>
      </c>
      <c r="L25" s="52">
        <v>743</v>
      </c>
      <c r="M25" s="42">
        <v>3.75</v>
      </c>
      <c r="N25" s="42">
        <f>L25*M25</f>
        <v>2786.25</v>
      </c>
      <c r="O25" s="42">
        <v>1000</v>
      </c>
      <c r="P25" s="89">
        <f>N25+O25</f>
        <v>3786.25</v>
      </c>
      <c r="Q25" s="47" t="s">
        <v>93</v>
      </c>
    </row>
    <row r="26" spans="1:17" s="4" customFormat="1" ht="30">
      <c r="A26" s="45">
        <f t="shared" si="0"/>
        <v>22</v>
      </c>
      <c r="B26" s="86" t="s">
        <v>186</v>
      </c>
      <c r="C26" s="86" t="s">
        <v>192</v>
      </c>
      <c r="D26" s="50">
        <v>2691540165</v>
      </c>
      <c r="E26" s="50" t="s">
        <v>188</v>
      </c>
      <c r="F26" s="50" t="s">
        <v>193</v>
      </c>
      <c r="G26" s="87" t="s">
        <v>9</v>
      </c>
      <c r="H26" s="97" t="s">
        <v>318</v>
      </c>
      <c r="I26" s="88" t="s">
        <v>17</v>
      </c>
      <c r="J26" s="86">
        <v>50</v>
      </c>
      <c r="K26" s="52">
        <v>35</v>
      </c>
      <c r="L26" s="52">
        <v>783</v>
      </c>
      <c r="M26" s="42">
        <v>2.25</v>
      </c>
      <c r="N26" s="42">
        <f>L26*M26</f>
        <v>1761.75</v>
      </c>
      <c r="O26" s="42">
        <v>0</v>
      </c>
      <c r="P26" s="89">
        <f>N26+O26</f>
        <v>1761.75</v>
      </c>
      <c r="Q26" s="47"/>
    </row>
    <row r="27" spans="1:17" s="4" customFormat="1">
      <c r="A27" s="45">
        <f t="shared" si="0"/>
        <v>23</v>
      </c>
      <c r="B27" s="86" t="s">
        <v>194</v>
      </c>
      <c r="C27" s="86" t="s">
        <v>195</v>
      </c>
      <c r="D27" s="50">
        <v>2691540166</v>
      </c>
      <c r="E27" s="50" t="s">
        <v>188</v>
      </c>
      <c r="F27" s="50" t="s">
        <v>196</v>
      </c>
      <c r="G27" s="87" t="s">
        <v>9</v>
      </c>
      <c r="H27" s="51" t="s">
        <v>197</v>
      </c>
      <c r="I27" s="88" t="s">
        <v>94</v>
      </c>
      <c r="J27" s="86">
        <v>305</v>
      </c>
      <c r="K27" s="52">
        <v>40</v>
      </c>
      <c r="L27" s="52">
        <v>772</v>
      </c>
      <c r="M27" s="42">
        <v>3.75</v>
      </c>
      <c r="N27" s="42">
        <f>L27*M27</f>
        <v>2895</v>
      </c>
      <c r="O27" s="42">
        <v>1000</v>
      </c>
      <c r="P27" s="89">
        <f>N27+O27</f>
        <v>3895</v>
      </c>
      <c r="Q27" s="47"/>
    </row>
    <row r="28" spans="1:17" s="4" customFormat="1">
      <c r="A28" s="45">
        <f t="shared" si="0"/>
        <v>24</v>
      </c>
      <c r="B28" s="86" t="s">
        <v>194</v>
      </c>
      <c r="C28" s="86" t="s">
        <v>198</v>
      </c>
      <c r="D28" s="50">
        <v>2691540164</v>
      </c>
      <c r="E28" s="50" t="s">
        <v>188</v>
      </c>
      <c r="F28" s="50" t="s">
        <v>199</v>
      </c>
      <c r="G28" s="87" t="s">
        <v>9</v>
      </c>
      <c r="H28" s="51" t="s">
        <v>200</v>
      </c>
      <c r="I28" s="88" t="s">
        <v>95</v>
      </c>
      <c r="J28" s="86">
        <v>430</v>
      </c>
      <c r="K28" s="52">
        <v>44</v>
      </c>
      <c r="L28" s="52">
        <v>856</v>
      </c>
      <c r="M28" s="42">
        <v>4.25</v>
      </c>
      <c r="N28" s="42">
        <f>L28*M28</f>
        <v>3638</v>
      </c>
      <c r="O28" s="42">
        <v>2000</v>
      </c>
      <c r="P28" s="89">
        <f>N28+O28</f>
        <v>5638</v>
      </c>
      <c r="Q28" s="47" t="s">
        <v>93</v>
      </c>
    </row>
    <row r="29" spans="1:17" s="4" customFormat="1">
      <c r="A29" s="45">
        <f t="shared" si="0"/>
        <v>25</v>
      </c>
      <c r="B29" s="86" t="s">
        <v>201</v>
      </c>
      <c r="C29" s="86" t="s">
        <v>202</v>
      </c>
      <c r="D29" s="50">
        <v>2691540168</v>
      </c>
      <c r="E29" s="50" t="s">
        <v>203</v>
      </c>
      <c r="F29" s="50" t="s">
        <v>115</v>
      </c>
      <c r="G29" s="87" t="s">
        <v>9</v>
      </c>
      <c r="H29" s="51" t="s">
        <v>116</v>
      </c>
      <c r="I29" s="88" t="s">
        <v>98</v>
      </c>
      <c r="J29" s="86">
        <v>250</v>
      </c>
      <c r="K29" s="52">
        <v>20</v>
      </c>
      <c r="L29" s="52">
        <v>418</v>
      </c>
      <c r="M29" s="42">
        <v>3</v>
      </c>
      <c r="N29" s="42">
        <f>L29*M29</f>
        <v>1254</v>
      </c>
      <c r="O29" s="42">
        <v>100</v>
      </c>
      <c r="P29" s="89">
        <f>N29+O29</f>
        <v>1354</v>
      </c>
      <c r="Q29" s="47" t="s">
        <v>93</v>
      </c>
    </row>
    <row r="30" spans="1:17" s="4" customFormat="1">
      <c r="A30" s="45">
        <f t="shared" si="0"/>
        <v>26</v>
      </c>
      <c r="B30" s="86" t="s">
        <v>201</v>
      </c>
      <c r="C30" s="86" t="s">
        <v>204</v>
      </c>
      <c r="D30" s="50">
        <v>2691540172</v>
      </c>
      <c r="E30" s="50" t="s">
        <v>205</v>
      </c>
      <c r="F30" s="50" t="s">
        <v>206</v>
      </c>
      <c r="G30" s="87" t="s">
        <v>9</v>
      </c>
      <c r="H30" s="51" t="s">
        <v>182</v>
      </c>
      <c r="I30" s="88" t="s">
        <v>183</v>
      </c>
      <c r="J30" s="86">
        <v>55</v>
      </c>
      <c r="K30" s="52">
        <v>41</v>
      </c>
      <c r="L30" s="52">
        <v>925</v>
      </c>
      <c r="M30" s="42">
        <v>2.25</v>
      </c>
      <c r="N30" s="42">
        <f>L30*M30</f>
        <v>2081.25</v>
      </c>
      <c r="O30" s="42">
        <v>0</v>
      </c>
      <c r="P30" s="89">
        <f>N30+O30</f>
        <v>2081.25</v>
      </c>
      <c r="Q30" s="47"/>
    </row>
    <row r="31" spans="1:17" s="4" customFormat="1">
      <c r="A31" s="45">
        <f t="shared" si="0"/>
        <v>27</v>
      </c>
      <c r="B31" s="86" t="s">
        <v>207</v>
      </c>
      <c r="C31" s="88" t="s">
        <v>208</v>
      </c>
      <c r="D31" s="90">
        <v>2691540170</v>
      </c>
      <c r="E31" s="90" t="s">
        <v>203</v>
      </c>
      <c r="F31" s="90" t="s">
        <v>209</v>
      </c>
      <c r="G31" s="87" t="s">
        <v>9</v>
      </c>
      <c r="H31" s="94" t="s">
        <v>121</v>
      </c>
      <c r="I31" s="88" t="s">
        <v>18</v>
      </c>
      <c r="J31" s="86">
        <v>85</v>
      </c>
      <c r="K31" s="52">
        <v>44</v>
      </c>
      <c r="L31" s="92">
        <v>792</v>
      </c>
      <c r="M31" s="42">
        <v>2.25</v>
      </c>
      <c r="N31" s="42">
        <f>L31*M31</f>
        <v>1782</v>
      </c>
      <c r="O31" s="42">
        <v>1000</v>
      </c>
      <c r="P31" s="89">
        <f>N31+O31</f>
        <v>2782</v>
      </c>
      <c r="Q31" s="93" t="s">
        <v>93</v>
      </c>
    </row>
    <row r="32" spans="1:17" s="4" customFormat="1">
      <c r="A32" s="45">
        <f t="shared" si="0"/>
        <v>28</v>
      </c>
      <c r="B32" s="86" t="s">
        <v>210</v>
      </c>
      <c r="C32" s="86" t="s">
        <v>211</v>
      </c>
      <c r="D32" s="50">
        <v>2691540171</v>
      </c>
      <c r="E32" s="50" t="s">
        <v>203</v>
      </c>
      <c r="F32" s="50" t="s">
        <v>212</v>
      </c>
      <c r="G32" s="87" t="s">
        <v>9</v>
      </c>
      <c r="H32" s="94" t="s">
        <v>213</v>
      </c>
      <c r="I32" s="88" t="s">
        <v>17</v>
      </c>
      <c r="J32" s="86">
        <v>25</v>
      </c>
      <c r="K32" s="52">
        <v>22</v>
      </c>
      <c r="L32" s="52">
        <v>527</v>
      </c>
      <c r="M32" s="42">
        <v>2.25</v>
      </c>
      <c r="N32" s="42">
        <f>L32*M32</f>
        <v>1185.75</v>
      </c>
      <c r="O32" s="42">
        <v>0</v>
      </c>
      <c r="P32" s="89">
        <f>N32+O32</f>
        <v>1185.75</v>
      </c>
      <c r="Q32" s="47"/>
    </row>
    <row r="33" spans="1:17" s="4" customFormat="1">
      <c r="A33" s="45">
        <f t="shared" si="0"/>
        <v>29</v>
      </c>
      <c r="B33" s="88" t="s">
        <v>210</v>
      </c>
      <c r="C33" s="88" t="s">
        <v>214</v>
      </c>
      <c r="D33" s="90">
        <v>2691540173</v>
      </c>
      <c r="E33" s="90" t="s">
        <v>215</v>
      </c>
      <c r="F33" s="90" t="s">
        <v>216</v>
      </c>
      <c r="G33" s="90" t="s">
        <v>9</v>
      </c>
      <c r="H33" s="94" t="s">
        <v>217</v>
      </c>
      <c r="I33" s="88" t="s">
        <v>97</v>
      </c>
      <c r="J33" s="88">
        <v>140</v>
      </c>
      <c r="K33" s="92">
        <v>41</v>
      </c>
      <c r="L33" s="92">
        <v>770</v>
      </c>
      <c r="M33" s="89">
        <v>3</v>
      </c>
      <c r="N33" s="89">
        <f>L33*M33</f>
        <v>2310</v>
      </c>
      <c r="O33" s="89">
        <v>700</v>
      </c>
      <c r="P33" s="89">
        <f>N33+O33</f>
        <v>3010</v>
      </c>
      <c r="Q33" s="93" t="s">
        <v>104</v>
      </c>
    </row>
    <row r="34" spans="1:17" s="4" customFormat="1">
      <c r="A34" s="45">
        <f t="shared" si="0"/>
        <v>30</v>
      </c>
      <c r="B34" s="86" t="s">
        <v>210</v>
      </c>
      <c r="C34" s="88" t="s">
        <v>218</v>
      </c>
      <c r="D34" s="90">
        <v>2691540175</v>
      </c>
      <c r="E34" s="90" t="s">
        <v>215</v>
      </c>
      <c r="F34" s="90" t="s">
        <v>89</v>
      </c>
      <c r="G34" s="87" t="s">
        <v>9</v>
      </c>
      <c r="H34" s="94" t="s">
        <v>90</v>
      </c>
      <c r="I34" s="88" t="s">
        <v>91</v>
      </c>
      <c r="J34" s="86">
        <v>490</v>
      </c>
      <c r="K34" s="52">
        <v>54</v>
      </c>
      <c r="L34" s="92">
        <v>917</v>
      </c>
      <c r="M34" s="42">
        <v>4.25</v>
      </c>
      <c r="N34" s="42">
        <f>L34*M34</f>
        <v>3897.25</v>
      </c>
      <c r="O34" s="42">
        <v>2000</v>
      </c>
      <c r="P34" s="89">
        <f>N34+O34</f>
        <v>5897.25</v>
      </c>
      <c r="Q34" s="93" t="s">
        <v>104</v>
      </c>
    </row>
    <row r="35" spans="1:17" s="4" customFormat="1">
      <c r="A35" s="45">
        <f t="shared" si="0"/>
        <v>31</v>
      </c>
      <c r="B35" s="86" t="s">
        <v>210</v>
      </c>
      <c r="C35" s="88" t="s">
        <v>219</v>
      </c>
      <c r="D35" s="90">
        <v>2691540174</v>
      </c>
      <c r="E35" s="90" t="s">
        <v>215</v>
      </c>
      <c r="F35" s="90" t="s">
        <v>220</v>
      </c>
      <c r="G35" s="87" t="s">
        <v>9</v>
      </c>
      <c r="H35" s="94" t="s">
        <v>70</v>
      </c>
      <c r="I35" s="88" t="s">
        <v>71</v>
      </c>
      <c r="J35" s="86">
        <v>120</v>
      </c>
      <c r="K35" s="52">
        <v>184</v>
      </c>
      <c r="L35" s="92">
        <v>4093</v>
      </c>
      <c r="M35" s="42">
        <v>2.25</v>
      </c>
      <c r="N35" s="42">
        <f>L35*M35</f>
        <v>9209.25</v>
      </c>
      <c r="O35" s="42">
        <v>1500</v>
      </c>
      <c r="P35" s="89">
        <f>N35+O35</f>
        <v>10709.25</v>
      </c>
      <c r="Q35" s="93" t="s">
        <v>104</v>
      </c>
    </row>
    <row r="36" spans="1:17" s="4" customFormat="1">
      <c r="A36" s="45">
        <f t="shared" si="0"/>
        <v>32</v>
      </c>
      <c r="B36" s="86" t="s">
        <v>221</v>
      </c>
      <c r="C36" s="86" t="s">
        <v>222</v>
      </c>
      <c r="D36" s="50">
        <v>2691540177</v>
      </c>
      <c r="E36" s="50" t="s">
        <v>223</v>
      </c>
      <c r="F36" s="50" t="s">
        <v>224</v>
      </c>
      <c r="G36" s="87" t="s">
        <v>9</v>
      </c>
      <c r="H36" s="51" t="s">
        <v>225</v>
      </c>
      <c r="I36" s="88" t="s">
        <v>17</v>
      </c>
      <c r="J36" s="86">
        <v>80</v>
      </c>
      <c r="K36" s="52">
        <v>38</v>
      </c>
      <c r="L36" s="52">
        <v>832</v>
      </c>
      <c r="M36" s="42">
        <v>2.25</v>
      </c>
      <c r="N36" s="42">
        <f>L36*M36</f>
        <v>1872</v>
      </c>
      <c r="O36" s="42">
        <v>1000</v>
      </c>
      <c r="P36" s="89">
        <f>N36+O36</f>
        <v>2872</v>
      </c>
      <c r="Q36" s="47" t="s">
        <v>226</v>
      </c>
    </row>
    <row r="37" spans="1:17" s="4" customFormat="1">
      <c r="A37" s="45">
        <f t="shared" si="0"/>
        <v>33</v>
      </c>
      <c r="B37" s="86" t="s">
        <v>221</v>
      </c>
      <c r="C37" s="86" t="s">
        <v>227</v>
      </c>
      <c r="D37" s="50">
        <v>2691540169</v>
      </c>
      <c r="E37" s="50" t="s">
        <v>203</v>
      </c>
      <c r="F37" s="50" t="s">
        <v>112</v>
      </c>
      <c r="G37" s="87" t="s">
        <v>9</v>
      </c>
      <c r="H37" s="51" t="s">
        <v>113</v>
      </c>
      <c r="I37" s="88" t="s">
        <v>17</v>
      </c>
      <c r="J37" s="86">
        <v>35</v>
      </c>
      <c r="K37" s="52">
        <v>27</v>
      </c>
      <c r="L37" s="52">
        <v>537</v>
      </c>
      <c r="M37" s="42">
        <v>2.25</v>
      </c>
      <c r="N37" s="42">
        <f>L37*M37</f>
        <v>1208.25</v>
      </c>
      <c r="O37" s="42">
        <v>0</v>
      </c>
      <c r="P37" s="89">
        <f>N37+O37</f>
        <v>1208.25</v>
      </c>
      <c r="Q37" s="47" t="s">
        <v>93</v>
      </c>
    </row>
    <row r="38" spans="1:17" s="4" customFormat="1">
      <c r="A38" s="45">
        <f t="shared" si="0"/>
        <v>34</v>
      </c>
      <c r="B38" s="86" t="s">
        <v>221</v>
      </c>
      <c r="C38" s="86" t="s">
        <v>228</v>
      </c>
      <c r="D38" s="50">
        <v>2691540178</v>
      </c>
      <c r="E38" s="50" t="s">
        <v>223</v>
      </c>
      <c r="F38" s="50" t="s">
        <v>96</v>
      </c>
      <c r="G38" s="87" t="s">
        <v>9</v>
      </c>
      <c r="H38" s="51" t="s">
        <v>229</v>
      </c>
      <c r="I38" s="88" t="s">
        <v>19</v>
      </c>
      <c r="J38" s="86">
        <v>120</v>
      </c>
      <c r="K38" s="52">
        <v>36</v>
      </c>
      <c r="L38" s="52">
        <v>738</v>
      </c>
      <c r="M38" s="42">
        <v>2.25</v>
      </c>
      <c r="N38" s="42">
        <f>L38*M38</f>
        <v>1660.5</v>
      </c>
      <c r="O38" s="42">
        <v>700</v>
      </c>
      <c r="P38" s="89">
        <f>N38+O38</f>
        <v>2360.5</v>
      </c>
      <c r="Q38" s="47"/>
    </row>
    <row r="39" spans="1:17" s="4" customFormat="1">
      <c r="A39" s="45">
        <f t="shared" si="0"/>
        <v>35</v>
      </c>
      <c r="B39" s="86" t="s">
        <v>221</v>
      </c>
      <c r="C39" s="86" t="s">
        <v>230</v>
      </c>
      <c r="D39" s="50">
        <v>2691540176</v>
      </c>
      <c r="E39" s="50" t="s">
        <v>223</v>
      </c>
      <c r="F39" s="50" t="s">
        <v>231</v>
      </c>
      <c r="G39" s="87" t="s">
        <v>9</v>
      </c>
      <c r="H39" s="51" t="s">
        <v>232</v>
      </c>
      <c r="I39" s="88" t="s">
        <v>94</v>
      </c>
      <c r="J39" s="86">
        <v>295</v>
      </c>
      <c r="K39" s="52">
        <v>67</v>
      </c>
      <c r="L39" s="52">
        <v>1165</v>
      </c>
      <c r="M39" s="42">
        <v>3</v>
      </c>
      <c r="N39" s="42">
        <f>L39*M39</f>
        <v>3495</v>
      </c>
      <c r="O39" s="42">
        <v>1000</v>
      </c>
      <c r="P39" s="89">
        <f>N39+O39</f>
        <v>4495</v>
      </c>
      <c r="Q39" s="47" t="s">
        <v>93</v>
      </c>
    </row>
    <row r="40" spans="1:17" s="4" customFormat="1">
      <c r="A40" s="45">
        <f t="shared" si="0"/>
        <v>36</v>
      </c>
      <c r="B40" s="86" t="s">
        <v>233</v>
      </c>
      <c r="C40" s="86" t="s">
        <v>234</v>
      </c>
      <c r="D40" s="50">
        <v>2691540181</v>
      </c>
      <c r="E40" s="50" t="s">
        <v>235</v>
      </c>
      <c r="F40" s="50" t="s">
        <v>236</v>
      </c>
      <c r="G40" s="87" t="s">
        <v>9</v>
      </c>
      <c r="H40" s="51" t="s">
        <v>237</v>
      </c>
      <c r="I40" s="88" t="s">
        <v>98</v>
      </c>
      <c r="J40" s="86">
        <v>300</v>
      </c>
      <c r="K40" s="52">
        <v>46</v>
      </c>
      <c r="L40" s="52">
        <v>1008</v>
      </c>
      <c r="M40" s="42">
        <v>3.75</v>
      </c>
      <c r="N40" s="42">
        <f>L40*M40</f>
        <v>3780</v>
      </c>
      <c r="O40" s="42">
        <f>50*20</f>
        <v>1000</v>
      </c>
      <c r="P40" s="89">
        <f>N40+O40</f>
        <v>4780</v>
      </c>
      <c r="Q40" s="47"/>
    </row>
    <row r="41" spans="1:17" s="4" customFormat="1">
      <c r="A41" s="45">
        <f t="shared" si="0"/>
        <v>37</v>
      </c>
      <c r="B41" s="86" t="s">
        <v>233</v>
      </c>
      <c r="C41" s="86" t="s">
        <v>238</v>
      </c>
      <c r="D41" s="50">
        <v>2691540180</v>
      </c>
      <c r="E41" s="50" t="s">
        <v>235</v>
      </c>
      <c r="F41" s="50" t="s">
        <v>239</v>
      </c>
      <c r="G41" s="87" t="s">
        <v>9</v>
      </c>
      <c r="H41" s="51" t="s">
        <v>240</v>
      </c>
      <c r="I41" s="88" t="s">
        <v>7</v>
      </c>
      <c r="J41" s="86">
        <v>130</v>
      </c>
      <c r="K41" s="52">
        <v>58</v>
      </c>
      <c r="L41" s="52">
        <v>1088</v>
      </c>
      <c r="M41" s="42">
        <v>3</v>
      </c>
      <c r="N41" s="42">
        <f>L41*M41</f>
        <v>3264</v>
      </c>
      <c r="O41" s="42">
        <v>700</v>
      </c>
      <c r="P41" s="89">
        <f>N41+O41</f>
        <v>3964</v>
      </c>
      <c r="Q41" s="47" t="s">
        <v>93</v>
      </c>
    </row>
    <row r="42" spans="1:17" s="4" customFormat="1">
      <c r="A42" s="45">
        <f t="shared" si="0"/>
        <v>38</v>
      </c>
      <c r="B42" s="86" t="s">
        <v>233</v>
      </c>
      <c r="C42" s="86" t="s">
        <v>241</v>
      </c>
      <c r="D42" s="50">
        <v>2691540179</v>
      </c>
      <c r="E42" s="50" t="s">
        <v>223</v>
      </c>
      <c r="F42" s="50" t="s">
        <v>242</v>
      </c>
      <c r="G42" s="87" t="s">
        <v>9</v>
      </c>
      <c r="H42" s="51" t="s">
        <v>243</v>
      </c>
      <c r="I42" s="88" t="s">
        <v>91</v>
      </c>
      <c r="J42" s="86">
        <v>485</v>
      </c>
      <c r="K42" s="52">
        <v>30</v>
      </c>
      <c r="L42" s="52">
        <v>218</v>
      </c>
      <c r="M42" s="42">
        <v>4.25</v>
      </c>
      <c r="N42" s="42">
        <f>L42*M42</f>
        <v>926.5</v>
      </c>
      <c r="O42" s="42">
        <v>700</v>
      </c>
      <c r="P42" s="89">
        <f>N42+O42</f>
        <v>1626.5</v>
      </c>
      <c r="Q42" s="47"/>
    </row>
    <row r="43" spans="1:17" s="4" customFormat="1" ht="30">
      <c r="A43" s="45">
        <f t="shared" si="0"/>
        <v>39</v>
      </c>
      <c r="B43" s="86" t="s">
        <v>244</v>
      </c>
      <c r="C43" s="88" t="s">
        <v>245</v>
      </c>
      <c r="D43" s="90">
        <v>2691540182</v>
      </c>
      <c r="E43" s="90" t="s">
        <v>235</v>
      </c>
      <c r="F43" s="90" t="s">
        <v>88</v>
      </c>
      <c r="G43" s="87" t="s">
        <v>9</v>
      </c>
      <c r="H43" s="96" t="s">
        <v>107</v>
      </c>
      <c r="I43" s="88" t="s">
        <v>71</v>
      </c>
      <c r="J43" s="86">
        <v>130</v>
      </c>
      <c r="K43" s="52">
        <v>17</v>
      </c>
      <c r="L43" s="92">
        <v>395</v>
      </c>
      <c r="M43" s="42">
        <v>3</v>
      </c>
      <c r="N43" s="42">
        <f>L43*M43</f>
        <v>1185</v>
      </c>
      <c r="O43" s="42">
        <v>500</v>
      </c>
      <c r="P43" s="89">
        <f>N43+O43</f>
        <v>1685</v>
      </c>
      <c r="Q43" s="93" t="s">
        <v>93</v>
      </c>
    </row>
    <row r="44" spans="1:17" s="4" customFormat="1">
      <c r="A44" s="45">
        <f t="shared" si="0"/>
        <v>40</v>
      </c>
      <c r="B44" s="86" t="s">
        <v>246</v>
      </c>
      <c r="C44" s="86" t="s">
        <v>247</v>
      </c>
      <c r="D44" s="50">
        <v>2691540184</v>
      </c>
      <c r="E44" s="50" t="s">
        <v>248</v>
      </c>
      <c r="F44" s="50" t="s">
        <v>181</v>
      </c>
      <c r="G44" s="87" t="s">
        <v>9</v>
      </c>
      <c r="H44" s="51" t="s">
        <v>182</v>
      </c>
      <c r="I44" s="88" t="s">
        <v>183</v>
      </c>
      <c r="J44" s="86">
        <v>55</v>
      </c>
      <c r="K44" s="52">
        <v>19</v>
      </c>
      <c r="L44" s="52">
        <v>325</v>
      </c>
      <c r="M44" s="42">
        <v>2.25</v>
      </c>
      <c r="N44" s="42">
        <f>L44*M44</f>
        <v>731.25</v>
      </c>
      <c r="O44" s="42">
        <v>0</v>
      </c>
      <c r="P44" s="89">
        <f>N44+O44</f>
        <v>731.25</v>
      </c>
      <c r="Q44" s="47"/>
    </row>
    <row r="45" spans="1:17" s="4" customFormat="1" ht="30">
      <c r="A45" s="45">
        <f t="shared" si="0"/>
        <v>41</v>
      </c>
      <c r="B45" s="86" t="s">
        <v>246</v>
      </c>
      <c r="C45" s="88" t="s">
        <v>249</v>
      </c>
      <c r="D45" s="90">
        <v>2691540191</v>
      </c>
      <c r="E45" s="90" t="s">
        <v>250</v>
      </c>
      <c r="F45" s="90" t="s">
        <v>166</v>
      </c>
      <c r="G45" s="87" t="s">
        <v>9</v>
      </c>
      <c r="H45" s="96" t="s">
        <v>317</v>
      </c>
      <c r="I45" s="88" t="s">
        <v>7</v>
      </c>
      <c r="J45" s="86">
        <v>145</v>
      </c>
      <c r="K45" s="52">
        <v>33</v>
      </c>
      <c r="L45" s="92">
        <v>660</v>
      </c>
      <c r="M45" s="42">
        <v>3</v>
      </c>
      <c r="N45" s="42">
        <f>L45*M45</f>
        <v>1980</v>
      </c>
      <c r="O45" s="42">
        <v>700</v>
      </c>
      <c r="P45" s="89">
        <f>N45+O45</f>
        <v>2680</v>
      </c>
      <c r="Q45" s="93"/>
    </row>
    <row r="46" spans="1:17" s="4" customFormat="1">
      <c r="A46" s="45">
        <f t="shared" si="0"/>
        <v>42</v>
      </c>
      <c r="B46" s="86" t="s">
        <v>246</v>
      </c>
      <c r="C46" s="86" t="s">
        <v>251</v>
      </c>
      <c r="D46" s="50">
        <v>2691540183</v>
      </c>
      <c r="E46" s="50" t="s">
        <v>248</v>
      </c>
      <c r="F46" s="50" t="s">
        <v>231</v>
      </c>
      <c r="G46" s="87" t="s">
        <v>9</v>
      </c>
      <c r="H46" s="51" t="s">
        <v>232</v>
      </c>
      <c r="I46" s="88" t="s">
        <v>94</v>
      </c>
      <c r="J46" s="86">
        <v>295</v>
      </c>
      <c r="K46" s="52">
        <v>16</v>
      </c>
      <c r="L46" s="52">
        <v>380</v>
      </c>
      <c r="M46" s="42">
        <v>3</v>
      </c>
      <c r="N46" s="42">
        <f>L46*M46</f>
        <v>1140</v>
      </c>
      <c r="O46" s="42">
        <v>700</v>
      </c>
      <c r="P46" s="89">
        <f>N46+O46</f>
        <v>1840</v>
      </c>
      <c r="Q46" s="47"/>
    </row>
    <row r="47" spans="1:17" s="4" customFormat="1">
      <c r="A47" s="45">
        <f t="shared" si="0"/>
        <v>43</v>
      </c>
      <c r="B47" s="86" t="s">
        <v>246</v>
      </c>
      <c r="C47" s="86" t="s">
        <v>252</v>
      </c>
      <c r="D47" s="50">
        <v>2691540190</v>
      </c>
      <c r="E47" s="50" t="s">
        <v>250</v>
      </c>
      <c r="F47" s="50" t="s">
        <v>253</v>
      </c>
      <c r="G47" s="87" t="s">
        <v>9</v>
      </c>
      <c r="H47" s="51" t="s">
        <v>254</v>
      </c>
      <c r="I47" s="88" t="s">
        <v>106</v>
      </c>
      <c r="J47" s="86">
        <v>350</v>
      </c>
      <c r="K47" s="52">
        <v>20</v>
      </c>
      <c r="L47" s="52">
        <v>244</v>
      </c>
      <c r="M47" s="42">
        <v>3.75</v>
      </c>
      <c r="N47" s="42">
        <f>L47*M47</f>
        <v>915</v>
      </c>
      <c r="O47" s="42">
        <v>0</v>
      </c>
      <c r="P47" s="89">
        <f>N47+O47</f>
        <v>915</v>
      </c>
      <c r="Q47" s="47"/>
    </row>
    <row r="48" spans="1:17" s="4" customFormat="1">
      <c r="A48" s="45">
        <f t="shared" si="0"/>
        <v>44</v>
      </c>
      <c r="B48" s="86" t="s">
        <v>246</v>
      </c>
      <c r="C48" s="86" t="s">
        <v>255</v>
      </c>
      <c r="D48" s="50">
        <v>2691540187</v>
      </c>
      <c r="E48" s="50" t="s">
        <v>250</v>
      </c>
      <c r="F48" s="50" t="s">
        <v>253</v>
      </c>
      <c r="G48" s="87" t="s">
        <v>9</v>
      </c>
      <c r="H48" s="51" t="s">
        <v>254</v>
      </c>
      <c r="I48" s="88" t="s">
        <v>106</v>
      </c>
      <c r="J48" s="86">
        <v>350</v>
      </c>
      <c r="K48" s="52">
        <v>12</v>
      </c>
      <c r="L48" s="52">
        <v>215</v>
      </c>
      <c r="M48" s="42">
        <v>3.75</v>
      </c>
      <c r="N48" s="42">
        <f>L48*M48</f>
        <v>806.25</v>
      </c>
      <c r="O48" s="42">
        <v>0</v>
      </c>
      <c r="P48" s="89">
        <f>N48+O48</f>
        <v>806.25</v>
      </c>
      <c r="Q48" s="47"/>
    </row>
    <row r="49" spans="1:17" s="4" customFormat="1">
      <c r="A49" s="45">
        <f t="shared" si="0"/>
        <v>45</v>
      </c>
      <c r="B49" s="86" t="s">
        <v>246</v>
      </c>
      <c r="C49" s="88" t="s">
        <v>256</v>
      </c>
      <c r="D49" s="90">
        <v>2691540186</v>
      </c>
      <c r="E49" s="90" t="s">
        <v>250</v>
      </c>
      <c r="F49" s="90" t="s">
        <v>253</v>
      </c>
      <c r="G49" s="87" t="s">
        <v>9</v>
      </c>
      <c r="H49" s="51" t="s">
        <v>254</v>
      </c>
      <c r="I49" s="88" t="s">
        <v>106</v>
      </c>
      <c r="J49" s="86">
        <v>350</v>
      </c>
      <c r="K49" s="52">
        <v>10</v>
      </c>
      <c r="L49" s="92">
        <v>185</v>
      </c>
      <c r="M49" s="42">
        <v>3.75</v>
      </c>
      <c r="N49" s="42">
        <f>L49*M49</f>
        <v>693.75</v>
      </c>
      <c r="O49" s="42">
        <v>0</v>
      </c>
      <c r="P49" s="89">
        <f>N49+O49</f>
        <v>693.75</v>
      </c>
      <c r="Q49" s="93"/>
    </row>
    <row r="50" spans="1:17" s="4" customFormat="1">
      <c r="A50" s="45">
        <f t="shared" si="0"/>
        <v>46</v>
      </c>
      <c r="B50" s="86" t="s">
        <v>246</v>
      </c>
      <c r="C50" s="86" t="s">
        <v>257</v>
      </c>
      <c r="D50" s="50">
        <v>2691540188</v>
      </c>
      <c r="E50" s="50" t="s">
        <v>250</v>
      </c>
      <c r="F50" s="50" t="s">
        <v>253</v>
      </c>
      <c r="G50" s="87" t="s">
        <v>9</v>
      </c>
      <c r="H50" s="51" t="s">
        <v>254</v>
      </c>
      <c r="I50" s="88" t="s">
        <v>106</v>
      </c>
      <c r="J50" s="86">
        <v>350</v>
      </c>
      <c r="K50" s="52">
        <v>14</v>
      </c>
      <c r="L50" s="52">
        <v>239</v>
      </c>
      <c r="M50" s="42">
        <v>3.75</v>
      </c>
      <c r="N50" s="42">
        <f>L50*M50</f>
        <v>896.25</v>
      </c>
      <c r="O50" s="42">
        <v>0</v>
      </c>
      <c r="P50" s="89">
        <f>N50+O50</f>
        <v>896.25</v>
      </c>
      <c r="Q50" s="47"/>
    </row>
    <row r="51" spans="1:17" s="4" customFormat="1">
      <c r="A51" s="45">
        <f t="shared" si="0"/>
        <v>47</v>
      </c>
      <c r="B51" s="86" t="s">
        <v>246</v>
      </c>
      <c r="C51" s="86" t="s">
        <v>258</v>
      </c>
      <c r="D51" s="50">
        <v>2691540189</v>
      </c>
      <c r="E51" s="50" t="s">
        <v>250</v>
      </c>
      <c r="F51" s="50" t="s">
        <v>253</v>
      </c>
      <c r="G51" s="87" t="s">
        <v>9</v>
      </c>
      <c r="H51" s="51" t="s">
        <v>254</v>
      </c>
      <c r="I51" s="88" t="s">
        <v>106</v>
      </c>
      <c r="J51" s="86">
        <v>350</v>
      </c>
      <c r="K51" s="52">
        <v>24</v>
      </c>
      <c r="L51" s="52">
        <v>414</v>
      </c>
      <c r="M51" s="42">
        <v>3.75</v>
      </c>
      <c r="N51" s="42">
        <f>L51*M51</f>
        <v>1552.5</v>
      </c>
      <c r="O51" s="42">
        <v>0</v>
      </c>
      <c r="P51" s="89">
        <f>N51+O51</f>
        <v>1552.5</v>
      </c>
      <c r="Q51" s="47"/>
    </row>
    <row r="52" spans="1:17" s="4" customFormat="1">
      <c r="A52" s="45">
        <f t="shared" si="0"/>
        <v>48</v>
      </c>
      <c r="B52" s="86" t="s">
        <v>246</v>
      </c>
      <c r="C52" s="86" t="s">
        <v>259</v>
      </c>
      <c r="D52" s="50">
        <v>2691540194</v>
      </c>
      <c r="E52" s="50" t="s">
        <v>250</v>
      </c>
      <c r="F52" s="50" t="s">
        <v>253</v>
      </c>
      <c r="G52" s="87" t="s">
        <v>9</v>
      </c>
      <c r="H52" s="51" t="s">
        <v>254</v>
      </c>
      <c r="I52" s="88" t="s">
        <v>106</v>
      </c>
      <c r="J52" s="86">
        <v>350</v>
      </c>
      <c r="K52" s="52">
        <v>12</v>
      </c>
      <c r="L52" s="52">
        <v>342</v>
      </c>
      <c r="M52" s="42">
        <v>3.75</v>
      </c>
      <c r="N52" s="42">
        <f>L52*M52</f>
        <v>1282.5</v>
      </c>
      <c r="O52" s="42">
        <v>0</v>
      </c>
      <c r="P52" s="89">
        <f>N52+O52</f>
        <v>1282.5</v>
      </c>
      <c r="Q52" s="47"/>
    </row>
    <row r="53" spans="1:17" s="4" customFormat="1">
      <c r="A53" s="45">
        <f t="shared" si="0"/>
        <v>49</v>
      </c>
      <c r="B53" s="86" t="s">
        <v>246</v>
      </c>
      <c r="C53" s="86" t="s">
        <v>260</v>
      </c>
      <c r="D53" s="50">
        <v>2691540192</v>
      </c>
      <c r="E53" s="50" t="s">
        <v>250</v>
      </c>
      <c r="F53" s="50" t="s">
        <v>199</v>
      </c>
      <c r="G53" s="87" t="s">
        <v>9</v>
      </c>
      <c r="H53" s="51" t="s">
        <v>200</v>
      </c>
      <c r="I53" s="88" t="s">
        <v>95</v>
      </c>
      <c r="J53" s="86">
        <v>430</v>
      </c>
      <c r="K53" s="52">
        <v>3</v>
      </c>
      <c r="L53" s="52">
        <v>70</v>
      </c>
      <c r="M53" s="42">
        <v>4.25</v>
      </c>
      <c r="N53" s="42">
        <f>L53*M53</f>
        <v>297.5</v>
      </c>
      <c r="O53" s="42">
        <v>1000</v>
      </c>
      <c r="P53" s="89">
        <f>N53+O53</f>
        <v>1297.5</v>
      </c>
      <c r="Q53" s="47"/>
    </row>
    <row r="54" spans="1:17" s="4" customFormat="1">
      <c r="A54" s="45">
        <f t="shared" si="0"/>
        <v>50</v>
      </c>
      <c r="B54" s="86" t="s">
        <v>261</v>
      </c>
      <c r="C54" s="86" t="s">
        <v>262</v>
      </c>
      <c r="D54" s="50">
        <v>2691540197</v>
      </c>
      <c r="E54" s="50" t="s">
        <v>263</v>
      </c>
      <c r="F54" s="50" t="s">
        <v>264</v>
      </c>
      <c r="G54" s="87" t="s">
        <v>9</v>
      </c>
      <c r="H54" s="51" t="s">
        <v>120</v>
      </c>
      <c r="I54" s="88" t="s">
        <v>114</v>
      </c>
      <c r="J54" s="86">
        <v>380</v>
      </c>
      <c r="K54" s="52">
        <v>42</v>
      </c>
      <c r="L54" s="52">
        <v>782</v>
      </c>
      <c r="M54" s="42">
        <v>3.75</v>
      </c>
      <c r="N54" s="42">
        <f>L54*M54</f>
        <v>2932.5</v>
      </c>
      <c r="O54" s="42">
        <v>1000</v>
      </c>
      <c r="P54" s="89">
        <f>N54+O54</f>
        <v>3932.5</v>
      </c>
      <c r="Q54" s="47"/>
    </row>
    <row r="55" spans="1:17" s="4" customFormat="1">
      <c r="A55" s="45">
        <f t="shared" si="0"/>
        <v>51</v>
      </c>
      <c r="B55" s="86" t="s">
        <v>265</v>
      </c>
      <c r="C55" s="86" t="s">
        <v>266</v>
      </c>
      <c r="D55" s="50">
        <v>2691540195</v>
      </c>
      <c r="E55" s="50" t="s">
        <v>250</v>
      </c>
      <c r="F55" s="50" t="s">
        <v>115</v>
      </c>
      <c r="G55" s="87" t="s">
        <v>9</v>
      </c>
      <c r="H55" s="51" t="s">
        <v>116</v>
      </c>
      <c r="I55" s="88" t="s">
        <v>98</v>
      </c>
      <c r="J55" s="86">
        <v>250</v>
      </c>
      <c r="K55" s="52">
        <v>4</v>
      </c>
      <c r="L55" s="52">
        <v>43</v>
      </c>
      <c r="M55" s="42">
        <v>3</v>
      </c>
      <c r="N55" s="42">
        <f>L55*M55</f>
        <v>129</v>
      </c>
      <c r="O55" s="42">
        <v>0</v>
      </c>
      <c r="P55" s="89">
        <f>N55+O55</f>
        <v>129</v>
      </c>
      <c r="Q55" s="47"/>
    </row>
    <row r="56" spans="1:17" s="4" customFormat="1">
      <c r="A56" s="45">
        <f t="shared" si="0"/>
        <v>52</v>
      </c>
      <c r="B56" s="86" t="s">
        <v>265</v>
      </c>
      <c r="C56" s="86" t="s">
        <v>267</v>
      </c>
      <c r="D56" s="50">
        <v>2691540196</v>
      </c>
      <c r="E56" s="50" t="s">
        <v>250</v>
      </c>
      <c r="F56" s="50" t="s">
        <v>268</v>
      </c>
      <c r="G56" s="87" t="s">
        <v>9</v>
      </c>
      <c r="H56" s="51" t="s">
        <v>108</v>
      </c>
      <c r="I56" s="88" t="s">
        <v>98</v>
      </c>
      <c r="J56" s="86">
        <v>250</v>
      </c>
      <c r="K56" s="52">
        <v>4</v>
      </c>
      <c r="L56" s="52">
        <v>89</v>
      </c>
      <c r="M56" s="42">
        <v>3</v>
      </c>
      <c r="N56" s="42">
        <f>L56*M56</f>
        <v>267</v>
      </c>
      <c r="O56" s="42">
        <v>0</v>
      </c>
      <c r="P56" s="89">
        <f>N56+O56</f>
        <v>267</v>
      </c>
      <c r="Q56" s="47"/>
    </row>
    <row r="57" spans="1:17" s="4" customFormat="1">
      <c r="A57" s="45">
        <f t="shared" si="0"/>
        <v>53</v>
      </c>
      <c r="B57" s="86" t="s">
        <v>265</v>
      </c>
      <c r="C57" s="86" t="s">
        <v>269</v>
      </c>
      <c r="D57" s="50">
        <v>2691540193</v>
      </c>
      <c r="E57" s="50" t="s">
        <v>250</v>
      </c>
      <c r="F57" s="50" t="s">
        <v>268</v>
      </c>
      <c r="G57" s="87" t="s">
        <v>9</v>
      </c>
      <c r="H57" s="51" t="s">
        <v>108</v>
      </c>
      <c r="I57" s="88" t="s">
        <v>98</v>
      </c>
      <c r="J57" s="86">
        <v>250</v>
      </c>
      <c r="K57" s="52">
        <v>8</v>
      </c>
      <c r="L57" s="52">
        <v>175</v>
      </c>
      <c r="M57" s="42">
        <v>3</v>
      </c>
      <c r="N57" s="42">
        <f>L57*M57</f>
        <v>525</v>
      </c>
      <c r="O57" s="42">
        <v>1000</v>
      </c>
      <c r="P57" s="89">
        <f>N57+O57</f>
        <v>1525</v>
      </c>
      <c r="Q57" s="47"/>
    </row>
    <row r="58" spans="1:17" s="4" customFormat="1">
      <c r="A58" s="45">
        <f t="shared" si="0"/>
        <v>54</v>
      </c>
      <c r="B58" s="86" t="s">
        <v>265</v>
      </c>
      <c r="C58" s="88" t="s">
        <v>270</v>
      </c>
      <c r="D58" s="90">
        <v>2691540213</v>
      </c>
      <c r="E58" s="90" t="s">
        <v>271</v>
      </c>
      <c r="F58" s="90" t="s">
        <v>142</v>
      </c>
      <c r="G58" s="87" t="s">
        <v>9</v>
      </c>
      <c r="H58" s="94" t="s">
        <v>143</v>
      </c>
      <c r="I58" s="88" t="s">
        <v>103</v>
      </c>
      <c r="J58" s="86">
        <v>65</v>
      </c>
      <c r="K58" s="52">
        <v>46</v>
      </c>
      <c r="L58" s="92">
        <v>642</v>
      </c>
      <c r="M58" s="42">
        <v>2.25</v>
      </c>
      <c r="N58" s="42">
        <f>L58*M58</f>
        <v>1444.5</v>
      </c>
      <c r="O58" s="42">
        <v>700</v>
      </c>
      <c r="P58" s="89">
        <f>N58+O58</f>
        <v>2144.5</v>
      </c>
      <c r="Q58" s="93"/>
    </row>
    <row r="59" spans="1:17" s="4" customFormat="1">
      <c r="A59" s="45">
        <f t="shared" si="0"/>
        <v>55</v>
      </c>
      <c r="B59" s="86" t="s">
        <v>265</v>
      </c>
      <c r="C59" s="86" t="s">
        <v>272</v>
      </c>
      <c r="D59" s="50">
        <v>2691540214</v>
      </c>
      <c r="E59" s="50" t="s">
        <v>271</v>
      </c>
      <c r="F59" s="50" t="s">
        <v>125</v>
      </c>
      <c r="G59" s="87" t="s">
        <v>9</v>
      </c>
      <c r="H59" s="51" t="s">
        <v>126</v>
      </c>
      <c r="I59" s="88" t="s">
        <v>92</v>
      </c>
      <c r="J59" s="86">
        <v>30</v>
      </c>
      <c r="K59" s="52">
        <v>27</v>
      </c>
      <c r="L59" s="52">
        <v>475</v>
      </c>
      <c r="M59" s="42">
        <v>2.25</v>
      </c>
      <c r="N59" s="42">
        <f>L59*M59</f>
        <v>1068.75</v>
      </c>
      <c r="O59" s="42">
        <v>0</v>
      </c>
      <c r="P59" s="89">
        <f>N59+O59</f>
        <v>1068.75</v>
      </c>
      <c r="Q59" s="47"/>
    </row>
    <row r="60" spans="1:17" s="4" customFormat="1">
      <c r="A60" s="45">
        <f t="shared" si="0"/>
        <v>56</v>
      </c>
      <c r="B60" s="86" t="s">
        <v>265</v>
      </c>
      <c r="C60" s="86" t="s">
        <v>273</v>
      </c>
      <c r="D60" s="50">
        <v>2691540205</v>
      </c>
      <c r="E60" s="50" t="s">
        <v>271</v>
      </c>
      <c r="F60" s="50" t="s">
        <v>274</v>
      </c>
      <c r="G60" s="87" t="s">
        <v>9</v>
      </c>
      <c r="H60" s="51" t="s">
        <v>76</v>
      </c>
      <c r="I60" s="88" t="s">
        <v>21</v>
      </c>
      <c r="J60" s="86">
        <v>270</v>
      </c>
      <c r="K60" s="52">
        <v>44</v>
      </c>
      <c r="L60" s="52">
        <v>783</v>
      </c>
      <c r="M60" s="42">
        <v>3.75</v>
      </c>
      <c r="N60" s="42">
        <f>L60*M60</f>
        <v>2936.25</v>
      </c>
      <c r="O60" s="42">
        <v>1500</v>
      </c>
      <c r="P60" s="89">
        <f>N60+O60</f>
        <v>4436.25</v>
      </c>
      <c r="Q60" s="47"/>
    </row>
    <row r="61" spans="1:17" s="4" customFormat="1">
      <c r="A61" s="45">
        <f t="shared" si="0"/>
        <v>57</v>
      </c>
      <c r="B61" s="86" t="s">
        <v>265</v>
      </c>
      <c r="C61" s="86" t="s">
        <v>275</v>
      </c>
      <c r="D61" s="50">
        <v>2691540208</v>
      </c>
      <c r="E61" s="50" t="s">
        <v>271</v>
      </c>
      <c r="F61" s="50" t="s">
        <v>276</v>
      </c>
      <c r="G61" s="87" t="s">
        <v>9</v>
      </c>
      <c r="H61" s="51" t="s">
        <v>277</v>
      </c>
      <c r="I61" s="88" t="s">
        <v>18</v>
      </c>
      <c r="J61" s="86">
        <v>90</v>
      </c>
      <c r="K61" s="52">
        <v>44</v>
      </c>
      <c r="L61" s="52">
        <v>951</v>
      </c>
      <c r="M61" s="42">
        <v>2.25</v>
      </c>
      <c r="N61" s="42">
        <f>L61*M61</f>
        <v>2139.75</v>
      </c>
      <c r="O61" s="42">
        <v>1000</v>
      </c>
      <c r="P61" s="89">
        <f>N61+O61</f>
        <v>3139.75</v>
      </c>
      <c r="Q61" s="47"/>
    </row>
    <row r="62" spans="1:17" s="4" customFormat="1">
      <c r="A62" s="45">
        <f t="shared" si="0"/>
        <v>58</v>
      </c>
      <c r="B62" s="88" t="s">
        <v>265</v>
      </c>
      <c r="C62" s="88" t="s">
        <v>278</v>
      </c>
      <c r="D62" s="90">
        <v>2691540203</v>
      </c>
      <c r="E62" s="90" t="s">
        <v>271</v>
      </c>
      <c r="F62" s="90" t="s">
        <v>216</v>
      </c>
      <c r="G62" s="90" t="s">
        <v>9</v>
      </c>
      <c r="H62" s="94" t="s">
        <v>217</v>
      </c>
      <c r="I62" s="88" t="s">
        <v>97</v>
      </c>
      <c r="J62" s="88">
        <v>140</v>
      </c>
      <c r="K62" s="92">
        <v>16</v>
      </c>
      <c r="L62" s="92">
        <v>284</v>
      </c>
      <c r="M62" s="89">
        <v>3</v>
      </c>
      <c r="N62" s="89">
        <f>L62*M62</f>
        <v>852</v>
      </c>
      <c r="O62" s="89">
        <v>700</v>
      </c>
      <c r="P62" s="89">
        <f>N62+O62</f>
        <v>1552</v>
      </c>
      <c r="Q62" s="93"/>
    </row>
    <row r="63" spans="1:17" s="4" customFormat="1">
      <c r="A63" s="45">
        <f t="shared" si="0"/>
        <v>59</v>
      </c>
      <c r="B63" s="86" t="s">
        <v>265</v>
      </c>
      <c r="C63" s="86" t="s">
        <v>279</v>
      </c>
      <c r="D63" s="50">
        <v>2691540199</v>
      </c>
      <c r="E63" s="50" t="s">
        <v>271</v>
      </c>
      <c r="F63" s="50" t="s">
        <v>280</v>
      </c>
      <c r="G63" s="87" t="s">
        <v>9</v>
      </c>
      <c r="H63" s="51" t="s">
        <v>102</v>
      </c>
      <c r="I63" s="88" t="s">
        <v>103</v>
      </c>
      <c r="J63" s="86">
        <v>80</v>
      </c>
      <c r="K63" s="52">
        <v>33</v>
      </c>
      <c r="L63" s="52">
        <v>476</v>
      </c>
      <c r="M63" s="42">
        <v>2.25</v>
      </c>
      <c r="N63" s="42">
        <f>L63*M63</f>
        <v>1071</v>
      </c>
      <c r="O63" s="42">
        <v>700</v>
      </c>
      <c r="P63" s="89">
        <f>N63+O63</f>
        <v>1771</v>
      </c>
      <c r="Q63" s="47"/>
    </row>
    <row r="64" spans="1:17" s="4" customFormat="1">
      <c r="A64" s="45">
        <f t="shared" si="0"/>
        <v>60</v>
      </c>
      <c r="B64" s="86" t="s">
        <v>265</v>
      </c>
      <c r="C64" s="86" t="s">
        <v>281</v>
      </c>
      <c r="D64" s="50">
        <v>2691540202</v>
      </c>
      <c r="E64" s="50" t="s">
        <v>271</v>
      </c>
      <c r="F64" s="50" t="s">
        <v>280</v>
      </c>
      <c r="G64" s="87" t="s">
        <v>9</v>
      </c>
      <c r="H64" s="51" t="s">
        <v>102</v>
      </c>
      <c r="I64" s="88" t="s">
        <v>103</v>
      </c>
      <c r="J64" s="86">
        <v>80</v>
      </c>
      <c r="K64" s="52">
        <v>2</v>
      </c>
      <c r="L64" s="52">
        <v>51</v>
      </c>
      <c r="M64" s="42">
        <v>2.25</v>
      </c>
      <c r="N64" s="42">
        <f>L64*M64</f>
        <v>114.75</v>
      </c>
      <c r="O64" s="42">
        <v>0</v>
      </c>
      <c r="P64" s="89">
        <f>N64+O64</f>
        <v>114.75</v>
      </c>
      <c r="Q64" s="47"/>
    </row>
    <row r="65" spans="1:17" s="4" customFormat="1">
      <c r="A65" s="45">
        <f t="shared" si="0"/>
        <v>61</v>
      </c>
      <c r="B65" s="86" t="s">
        <v>265</v>
      </c>
      <c r="C65" s="86" t="s">
        <v>282</v>
      </c>
      <c r="D65" s="50">
        <v>2691540185</v>
      </c>
      <c r="E65" s="50" t="s">
        <v>250</v>
      </c>
      <c r="F65" s="50" t="s">
        <v>96</v>
      </c>
      <c r="G65" s="87" t="s">
        <v>9</v>
      </c>
      <c r="H65" s="51" t="s">
        <v>229</v>
      </c>
      <c r="I65" s="88" t="s">
        <v>19</v>
      </c>
      <c r="J65" s="86">
        <v>120</v>
      </c>
      <c r="K65" s="52">
        <v>3</v>
      </c>
      <c r="L65" s="52">
        <v>74</v>
      </c>
      <c r="M65" s="42">
        <v>2.25</v>
      </c>
      <c r="N65" s="42">
        <f>L65*M65</f>
        <v>166.5</v>
      </c>
      <c r="O65" s="42">
        <v>400</v>
      </c>
      <c r="P65" s="89">
        <f>N65+O65</f>
        <v>566.5</v>
      </c>
      <c r="Q65" s="47"/>
    </row>
    <row r="66" spans="1:17" s="4" customFormat="1">
      <c r="A66" s="45">
        <f t="shared" si="0"/>
        <v>62</v>
      </c>
      <c r="B66" s="86" t="s">
        <v>265</v>
      </c>
      <c r="C66" s="86" t="s">
        <v>283</v>
      </c>
      <c r="D66" s="50">
        <v>2691540200</v>
      </c>
      <c r="E66" s="50" t="s">
        <v>271</v>
      </c>
      <c r="F66" s="50" t="s">
        <v>284</v>
      </c>
      <c r="G66" s="87" t="s">
        <v>9</v>
      </c>
      <c r="H66" s="51" t="s">
        <v>285</v>
      </c>
      <c r="I66" s="88" t="s">
        <v>19</v>
      </c>
      <c r="J66" s="86">
        <v>125</v>
      </c>
      <c r="K66" s="52">
        <v>85</v>
      </c>
      <c r="L66" s="52">
        <v>1778</v>
      </c>
      <c r="M66" s="42">
        <v>3</v>
      </c>
      <c r="N66" s="42">
        <f>L66*M66</f>
        <v>5334</v>
      </c>
      <c r="O66" s="42">
        <v>1000</v>
      </c>
      <c r="P66" s="89">
        <f>N66+O66</f>
        <v>6334</v>
      </c>
      <c r="Q66" s="47" t="s">
        <v>93</v>
      </c>
    </row>
    <row r="67" spans="1:17" s="4" customFormat="1">
      <c r="A67" s="45">
        <f t="shared" si="0"/>
        <v>63</v>
      </c>
      <c r="B67" s="86" t="s">
        <v>265</v>
      </c>
      <c r="C67" s="86" t="s">
        <v>286</v>
      </c>
      <c r="D67" s="50">
        <v>2691540201</v>
      </c>
      <c r="E67" s="50" t="s">
        <v>271</v>
      </c>
      <c r="F67" s="50" t="s">
        <v>287</v>
      </c>
      <c r="G67" s="87" t="s">
        <v>9</v>
      </c>
      <c r="H67" s="51" t="s">
        <v>288</v>
      </c>
      <c r="I67" s="88" t="s">
        <v>97</v>
      </c>
      <c r="J67" s="86">
        <v>190</v>
      </c>
      <c r="K67" s="52">
        <v>46</v>
      </c>
      <c r="L67" s="52">
        <v>1040</v>
      </c>
      <c r="M67" s="42">
        <v>3</v>
      </c>
      <c r="N67" s="42">
        <f>L67*M67</f>
        <v>3120</v>
      </c>
      <c r="O67" s="42">
        <v>800</v>
      </c>
      <c r="P67" s="89">
        <f>N67+O67</f>
        <v>3920</v>
      </c>
      <c r="Q67" s="47"/>
    </row>
    <row r="68" spans="1:17" s="4" customFormat="1">
      <c r="A68" s="45">
        <f t="shared" si="0"/>
        <v>64</v>
      </c>
      <c r="B68" s="86" t="s">
        <v>265</v>
      </c>
      <c r="C68" s="86" t="s">
        <v>289</v>
      </c>
      <c r="D68" s="50">
        <v>2691540204</v>
      </c>
      <c r="E68" s="50" t="s">
        <v>271</v>
      </c>
      <c r="F68" s="50" t="s">
        <v>290</v>
      </c>
      <c r="G68" s="87" t="s">
        <v>9</v>
      </c>
      <c r="H68" s="51" t="s">
        <v>291</v>
      </c>
      <c r="I68" s="88" t="s">
        <v>91</v>
      </c>
      <c r="J68" s="86">
        <v>500</v>
      </c>
      <c r="K68" s="52">
        <v>111</v>
      </c>
      <c r="L68" s="52">
        <v>1275</v>
      </c>
      <c r="M68" s="42">
        <v>4.25</v>
      </c>
      <c r="N68" s="42">
        <f>L68*M68</f>
        <v>5418.75</v>
      </c>
      <c r="O68" s="42">
        <v>1000</v>
      </c>
      <c r="P68" s="89">
        <f>N68+O68</f>
        <v>6418.75</v>
      </c>
      <c r="Q68" s="47"/>
    </row>
    <row r="69" spans="1:17" s="4" customFormat="1" ht="30">
      <c r="A69" s="45">
        <f t="shared" si="0"/>
        <v>65</v>
      </c>
      <c r="B69" s="86" t="s">
        <v>265</v>
      </c>
      <c r="C69" s="88" t="s">
        <v>292</v>
      </c>
      <c r="D69" s="90">
        <v>2691540206</v>
      </c>
      <c r="E69" s="90" t="s">
        <v>271</v>
      </c>
      <c r="F69" s="90" t="s">
        <v>293</v>
      </c>
      <c r="G69" s="87" t="s">
        <v>9</v>
      </c>
      <c r="H69" s="94" t="s">
        <v>294</v>
      </c>
      <c r="I69" s="88" t="s">
        <v>98</v>
      </c>
      <c r="J69" s="86">
        <v>270</v>
      </c>
      <c r="K69" s="52">
        <v>42</v>
      </c>
      <c r="L69" s="92">
        <v>858</v>
      </c>
      <c r="M69" s="42">
        <v>3.75</v>
      </c>
      <c r="N69" s="42">
        <f>L69*M69</f>
        <v>3217.5</v>
      </c>
      <c r="O69" s="42">
        <v>700</v>
      </c>
      <c r="P69" s="89">
        <f>N69+O69</f>
        <v>3917.5</v>
      </c>
      <c r="Q69" s="93"/>
    </row>
    <row r="70" spans="1:17" s="4" customFormat="1">
      <c r="A70" s="45">
        <f t="shared" si="0"/>
        <v>66</v>
      </c>
      <c r="B70" s="86" t="s">
        <v>265</v>
      </c>
      <c r="C70" s="86" t="s">
        <v>295</v>
      </c>
      <c r="D70" s="50">
        <v>2691540207</v>
      </c>
      <c r="E70" s="50" t="s">
        <v>271</v>
      </c>
      <c r="F70" s="50" t="s">
        <v>190</v>
      </c>
      <c r="G70" s="87" t="s">
        <v>9</v>
      </c>
      <c r="H70" s="51" t="s">
        <v>191</v>
      </c>
      <c r="I70" s="88" t="s">
        <v>98</v>
      </c>
      <c r="J70" s="86">
        <v>275</v>
      </c>
      <c r="K70" s="52">
        <v>20</v>
      </c>
      <c r="L70" s="52">
        <v>446</v>
      </c>
      <c r="M70" s="42">
        <v>3.75</v>
      </c>
      <c r="N70" s="42">
        <f>L70*M70</f>
        <v>1672.5</v>
      </c>
      <c r="O70" s="42">
        <v>1000</v>
      </c>
      <c r="P70" s="89">
        <f>N70+O70</f>
        <v>2672.5</v>
      </c>
      <c r="Q70" s="47"/>
    </row>
    <row r="71" spans="1:17" s="4" customFormat="1">
      <c r="A71" s="45">
        <f t="shared" ref="A71:A79" si="1">A70+1</f>
        <v>67</v>
      </c>
      <c r="B71" s="86" t="s">
        <v>265</v>
      </c>
      <c r="C71" s="86" t="s">
        <v>296</v>
      </c>
      <c r="D71" s="50">
        <v>2691540209</v>
      </c>
      <c r="E71" s="50" t="s">
        <v>271</v>
      </c>
      <c r="F71" s="50" t="s">
        <v>297</v>
      </c>
      <c r="G71" s="87" t="s">
        <v>9</v>
      </c>
      <c r="H71" s="51" t="s">
        <v>298</v>
      </c>
      <c r="I71" s="88" t="s">
        <v>92</v>
      </c>
      <c r="J71" s="86">
        <v>55</v>
      </c>
      <c r="K71" s="52">
        <v>118</v>
      </c>
      <c r="L71" s="52">
        <v>2430</v>
      </c>
      <c r="M71" s="42">
        <v>2.25</v>
      </c>
      <c r="N71" s="42">
        <f>L71*M71</f>
        <v>5467.5</v>
      </c>
      <c r="O71" s="42">
        <v>0</v>
      </c>
      <c r="P71" s="89">
        <f>N71+O71</f>
        <v>5467.5</v>
      </c>
      <c r="Q71" s="47"/>
    </row>
    <row r="72" spans="1:17" s="4" customFormat="1">
      <c r="A72" s="45">
        <f t="shared" si="1"/>
        <v>68</v>
      </c>
      <c r="B72" s="86" t="s">
        <v>265</v>
      </c>
      <c r="C72" s="86" t="s">
        <v>299</v>
      </c>
      <c r="D72" s="50">
        <v>2691540210</v>
      </c>
      <c r="E72" s="50" t="s">
        <v>271</v>
      </c>
      <c r="F72" s="50" t="s">
        <v>300</v>
      </c>
      <c r="G72" s="87" t="s">
        <v>9</v>
      </c>
      <c r="H72" s="51" t="s">
        <v>301</v>
      </c>
      <c r="I72" s="88" t="s">
        <v>97</v>
      </c>
      <c r="J72" s="86">
        <v>220</v>
      </c>
      <c r="K72" s="52">
        <v>52</v>
      </c>
      <c r="L72" s="52">
        <v>1087</v>
      </c>
      <c r="M72" s="42">
        <v>3</v>
      </c>
      <c r="N72" s="42">
        <f>L72*M72</f>
        <v>3261</v>
      </c>
      <c r="O72" s="42">
        <v>1000</v>
      </c>
      <c r="P72" s="89">
        <f>N72+O72</f>
        <v>4261</v>
      </c>
      <c r="Q72" s="47"/>
    </row>
    <row r="73" spans="1:17" s="4" customFormat="1">
      <c r="A73" s="45">
        <f t="shared" si="1"/>
        <v>69</v>
      </c>
      <c r="B73" s="86" t="s">
        <v>265</v>
      </c>
      <c r="C73" s="86" t="s">
        <v>302</v>
      </c>
      <c r="D73" s="50">
        <v>2691540212</v>
      </c>
      <c r="E73" s="50" t="s">
        <v>271</v>
      </c>
      <c r="F73" s="50" t="s">
        <v>242</v>
      </c>
      <c r="G73" s="87" t="s">
        <v>9</v>
      </c>
      <c r="H73" s="51" t="s">
        <v>243</v>
      </c>
      <c r="I73" s="88" t="s">
        <v>91</v>
      </c>
      <c r="J73" s="86">
        <v>485</v>
      </c>
      <c r="K73" s="52">
        <v>35</v>
      </c>
      <c r="L73" s="52">
        <v>486</v>
      </c>
      <c r="M73" s="42">
        <v>4.25</v>
      </c>
      <c r="N73" s="42">
        <f>L73*M73</f>
        <v>2065.5</v>
      </c>
      <c r="O73" s="42">
        <v>700</v>
      </c>
      <c r="P73" s="89">
        <f>N73+O73</f>
        <v>2765.5</v>
      </c>
      <c r="Q73" s="47"/>
    </row>
    <row r="74" spans="1:17" s="4" customFormat="1">
      <c r="A74" s="45">
        <f t="shared" si="1"/>
        <v>70</v>
      </c>
      <c r="B74" s="86" t="s">
        <v>265</v>
      </c>
      <c r="C74" s="86" t="s">
        <v>303</v>
      </c>
      <c r="D74" s="50">
        <v>2691540167</v>
      </c>
      <c r="E74" s="50" t="s">
        <v>203</v>
      </c>
      <c r="F74" s="50" t="s">
        <v>304</v>
      </c>
      <c r="G74" s="87" t="s">
        <v>9</v>
      </c>
      <c r="H74" s="51" t="s">
        <v>305</v>
      </c>
      <c r="I74" s="88" t="s">
        <v>21</v>
      </c>
      <c r="J74" s="86">
        <v>230</v>
      </c>
      <c r="K74" s="52">
        <v>94</v>
      </c>
      <c r="L74" s="52">
        <v>1611</v>
      </c>
      <c r="M74" s="42">
        <v>3</v>
      </c>
      <c r="N74" s="42">
        <f>L74*M74</f>
        <v>4833</v>
      </c>
      <c r="O74" s="42">
        <v>1000</v>
      </c>
      <c r="P74" s="89">
        <f>N74+O74</f>
        <v>5833</v>
      </c>
      <c r="Q74" s="47" t="s">
        <v>93</v>
      </c>
    </row>
    <row r="75" spans="1:17" s="4" customFormat="1">
      <c r="A75" s="45">
        <f t="shared" si="1"/>
        <v>71</v>
      </c>
      <c r="B75" s="86" t="s">
        <v>265</v>
      </c>
      <c r="C75" s="86" t="s">
        <v>306</v>
      </c>
      <c r="D75" s="50">
        <v>2691540211</v>
      </c>
      <c r="E75" s="50" t="s">
        <v>271</v>
      </c>
      <c r="F75" s="50" t="s">
        <v>157</v>
      </c>
      <c r="G75" s="87" t="s">
        <v>9</v>
      </c>
      <c r="H75" s="51" t="s">
        <v>116</v>
      </c>
      <c r="I75" s="88" t="s">
        <v>98</v>
      </c>
      <c r="J75" s="86">
        <v>250</v>
      </c>
      <c r="K75" s="52">
        <v>18</v>
      </c>
      <c r="L75" s="52">
        <v>431</v>
      </c>
      <c r="M75" s="42">
        <v>3</v>
      </c>
      <c r="N75" s="42">
        <f>L75*M75</f>
        <v>1293</v>
      </c>
      <c r="O75" s="42">
        <v>0</v>
      </c>
      <c r="P75" s="89">
        <f>N75+O75</f>
        <v>1293</v>
      </c>
      <c r="Q75" s="47"/>
    </row>
    <row r="76" spans="1:17" s="4" customFormat="1">
      <c r="A76" s="45">
        <f t="shared" si="1"/>
        <v>72</v>
      </c>
      <c r="B76" s="86" t="s">
        <v>265</v>
      </c>
      <c r="C76" s="86" t="s">
        <v>307</v>
      </c>
      <c r="D76" s="50">
        <v>2691540198</v>
      </c>
      <c r="E76" s="50" t="s">
        <v>263</v>
      </c>
      <c r="F76" s="50" t="s">
        <v>308</v>
      </c>
      <c r="G76" s="87" t="s">
        <v>9</v>
      </c>
      <c r="H76" s="51" t="s">
        <v>309</v>
      </c>
      <c r="I76" s="88" t="s">
        <v>94</v>
      </c>
      <c r="J76" s="86">
        <v>300</v>
      </c>
      <c r="K76" s="52">
        <v>48</v>
      </c>
      <c r="L76" s="52">
        <v>691</v>
      </c>
      <c r="M76" s="42">
        <v>3.75</v>
      </c>
      <c r="N76" s="42">
        <f>L76*M76</f>
        <v>2591.25</v>
      </c>
      <c r="O76" s="42">
        <v>1000</v>
      </c>
      <c r="P76" s="89">
        <f>N76+O76</f>
        <v>3591.25</v>
      </c>
      <c r="Q76" s="47"/>
    </row>
    <row r="77" spans="1:17" s="4" customFormat="1">
      <c r="A77" s="45">
        <f t="shared" si="1"/>
        <v>73</v>
      </c>
      <c r="B77" s="86" t="s">
        <v>265</v>
      </c>
      <c r="C77" s="86" t="s">
        <v>310</v>
      </c>
      <c r="D77" s="50">
        <v>2691540215</v>
      </c>
      <c r="E77" s="50" t="s">
        <v>271</v>
      </c>
      <c r="F77" s="50" t="s">
        <v>311</v>
      </c>
      <c r="G77" s="87" t="s">
        <v>9</v>
      </c>
      <c r="H77" s="94" t="s">
        <v>312</v>
      </c>
      <c r="I77" s="88" t="s">
        <v>19</v>
      </c>
      <c r="J77" s="86">
        <v>110</v>
      </c>
      <c r="K77" s="52">
        <v>26</v>
      </c>
      <c r="L77" s="52">
        <v>513</v>
      </c>
      <c r="M77" s="42">
        <v>2.25</v>
      </c>
      <c r="N77" s="42">
        <f>L77*M77</f>
        <v>1154.25</v>
      </c>
      <c r="O77" s="42">
        <v>700</v>
      </c>
      <c r="P77" s="89">
        <f>N77+O77</f>
        <v>1854.25</v>
      </c>
      <c r="Q77" s="47"/>
    </row>
    <row r="78" spans="1:17" s="4" customFormat="1">
      <c r="A78" s="45">
        <f t="shared" si="1"/>
        <v>74</v>
      </c>
      <c r="B78" s="86" t="s">
        <v>265</v>
      </c>
      <c r="C78" s="86" t="s">
        <v>313</v>
      </c>
      <c r="D78" s="50">
        <v>2691540217</v>
      </c>
      <c r="E78" s="50" t="s">
        <v>271</v>
      </c>
      <c r="F78" s="50" t="s">
        <v>89</v>
      </c>
      <c r="G78" s="87" t="s">
        <v>9</v>
      </c>
      <c r="H78" s="51" t="s">
        <v>90</v>
      </c>
      <c r="I78" s="88" t="s">
        <v>91</v>
      </c>
      <c r="J78" s="86">
        <v>490</v>
      </c>
      <c r="K78" s="52">
        <v>11</v>
      </c>
      <c r="L78" s="52">
        <v>312</v>
      </c>
      <c r="M78" s="42">
        <v>4.25</v>
      </c>
      <c r="N78" s="42">
        <f>L78*M78</f>
        <v>1326</v>
      </c>
      <c r="O78" s="42">
        <v>0</v>
      </c>
      <c r="P78" s="89">
        <f>N78+O78</f>
        <v>1326</v>
      </c>
      <c r="Q78" s="47"/>
    </row>
    <row r="79" spans="1:17" s="4" customFormat="1">
      <c r="A79" s="45">
        <f t="shared" si="1"/>
        <v>75</v>
      </c>
      <c r="B79" s="88" t="s">
        <v>265</v>
      </c>
      <c r="C79" s="88" t="s">
        <v>314</v>
      </c>
      <c r="D79" s="90">
        <v>2691540216</v>
      </c>
      <c r="E79" s="90" t="s">
        <v>271</v>
      </c>
      <c r="F79" s="90" t="s">
        <v>99</v>
      </c>
      <c r="G79" s="90" t="s">
        <v>9</v>
      </c>
      <c r="H79" s="94" t="s">
        <v>100</v>
      </c>
      <c r="I79" s="88" t="s">
        <v>101</v>
      </c>
      <c r="J79" s="88">
        <v>480</v>
      </c>
      <c r="K79" s="92">
        <v>41</v>
      </c>
      <c r="L79" s="92">
        <v>665</v>
      </c>
      <c r="M79" s="89">
        <v>4.25</v>
      </c>
      <c r="N79" s="89">
        <f>L79*M79</f>
        <v>2826.25</v>
      </c>
      <c r="O79" s="89">
        <v>4500</v>
      </c>
      <c r="P79" s="89">
        <f>N79+O79</f>
        <v>7326.25</v>
      </c>
      <c r="Q79" s="93"/>
    </row>
    <row r="80" spans="1:17" s="4" customFormat="1">
      <c r="A80" s="70" t="s">
        <v>315</v>
      </c>
      <c r="B80" s="71"/>
      <c r="C80" s="71"/>
      <c r="D80" s="71"/>
      <c r="E80" s="71"/>
      <c r="F80" s="71"/>
      <c r="G80" s="71"/>
      <c r="H80" s="71"/>
      <c r="I80" s="71"/>
      <c r="J80" s="71"/>
      <c r="K80" s="71"/>
      <c r="L80" s="71"/>
      <c r="M80" s="71"/>
      <c r="N80" s="71"/>
      <c r="O80" s="72"/>
      <c r="P80" s="49">
        <f>ROUND(SUM(P5:P79),0)</f>
        <v>226669</v>
      </c>
      <c r="Q80" s="73"/>
    </row>
    <row r="81" spans="1:18" s="4" customFormat="1" ht="15.75" thickBot="1">
      <c r="A81" s="74"/>
      <c r="B81" s="75"/>
      <c r="C81" s="75"/>
      <c r="D81" s="75"/>
      <c r="E81" s="75"/>
      <c r="F81" s="75"/>
      <c r="G81" s="75"/>
      <c r="H81" s="95"/>
      <c r="I81" s="75"/>
      <c r="J81" s="75"/>
      <c r="K81" s="76">
        <f>SUM(K5:K79)</f>
        <v>3064</v>
      </c>
      <c r="L81" s="76">
        <f>SUM(L5:L79)</f>
        <v>57949</v>
      </c>
      <c r="M81" s="77"/>
      <c r="N81" s="77"/>
      <c r="O81" s="77"/>
      <c r="P81" s="75"/>
      <c r="Q81" s="78"/>
    </row>
    <row r="82" spans="1:18" s="3" customFormat="1" ht="33" customHeight="1" thickBot="1">
      <c r="A82" s="62" t="s">
        <v>11</v>
      </c>
      <c r="B82" s="63"/>
      <c r="C82" s="63"/>
      <c r="D82" s="63"/>
      <c r="E82" s="63"/>
      <c r="F82" s="63"/>
      <c r="G82" s="63"/>
      <c r="H82" s="63"/>
      <c r="I82" s="63"/>
      <c r="J82" s="63"/>
      <c r="K82" s="63"/>
      <c r="L82" s="63"/>
      <c r="M82" s="63"/>
      <c r="N82" s="63"/>
      <c r="O82" s="63"/>
      <c r="P82" s="63"/>
      <c r="Q82" s="64"/>
    </row>
    <row r="83" spans="1:18" ht="54.75" customHeight="1" thickBot="1">
      <c r="A83" s="65" t="s">
        <v>12</v>
      </c>
      <c r="B83" s="66"/>
      <c r="C83" s="66"/>
      <c r="D83" s="66"/>
      <c r="E83" s="66"/>
      <c r="F83" s="66"/>
      <c r="G83" s="66"/>
      <c r="H83" s="66"/>
      <c r="I83" s="66"/>
      <c r="J83" s="66"/>
      <c r="K83" s="66"/>
      <c r="L83" s="66"/>
      <c r="M83" s="66"/>
      <c r="N83" s="66"/>
      <c r="O83" s="66"/>
      <c r="P83" s="66"/>
      <c r="Q83" s="67"/>
    </row>
    <row r="84" spans="1:18" ht="18" customHeight="1"/>
    <row r="85" spans="1:18" ht="18" customHeight="1"/>
    <row r="86" spans="1:18" ht="18" customHeight="1">
      <c r="O86" s="101"/>
    </row>
    <row r="87" spans="1:18" ht="15.95" customHeight="1">
      <c r="R87" s="5"/>
    </row>
    <row r="88" spans="1:18" ht="15.95" customHeight="1"/>
    <row r="89" spans="1:18" ht="15.95" customHeight="1"/>
    <row r="90" spans="1:18" ht="15.95" customHeight="1"/>
    <row r="91" spans="1:18">
      <c r="Q91" s="6"/>
    </row>
  </sheetData>
  <sortState ref="B5:Q105">
    <sortCondition ref="E5:E105"/>
  </sortState>
  <mergeCells count="8">
    <mergeCell ref="A1:Q1"/>
    <mergeCell ref="A2:G2"/>
    <mergeCell ref="A3:G3"/>
    <mergeCell ref="A82:Q82"/>
    <mergeCell ref="A83:Q83"/>
    <mergeCell ref="L2:O2"/>
    <mergeCell ref="L3:Q3"/>
    <mergeCell ref="A80:O80"/>
  </mergeCells>
  <conditionalFormatting sqref="C79">
    <cfRule type="duplicateValues" dxfId="8" priority="1"/>
  </conditionalFormatting>
  <pageMargins left="0.27559055118110237" right="0.19685039370078741" top="0.43307086614173229" bottom="0.49" header="0.19685039370078741" footer="0.24"/>
  <pageSetup scale="74" orientation="landscape" r:id="rId1"/>
  <headerFooter>
    <oddFooter>&amp;C&amp;P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"/>
  <sheetViews>
    <sheetView workbookViewId="0">
      <selection activeCell="H3" sqref="H3:H24"/>
    </sheetView>
  </sheetViews>
  <sheetFormatPr defaultRowHeight="15" customHeight="1"/>
  <cols>
    <col min="1" max="1" width="3.42578125" bestFit="1" customWidth="1"/>
    <col min="2" max="2" width="10.7109375" bestFit="1" customWidth="1"/>
    <col min="3" max="3" width="11.7109375" bestFit="1" customWidth="1"/>
    <col min="4" max="4" width="10.7109375" bestFit="1" customWidth="1"/>
    <col min="5" max="5" width="8.7109375" bestFit="1" customWidth="1"/>
    <col min="6" max="6" width="35.42578125" bestFit="1" customWidth="1"/>
    <col min="7" max="7" width="6.42578125" bestFit="1" customWidth="1"/>
    <col min="8" max="8" width="18.5703125" bestFit="1" customWidth="1"/>
    <col min="9" max="9" width="11" bestFit="1" customWidth="1"/>
    <col min="10" max="10" width="10.140625" bestFit="1" customWidth="1"/>
    <col min="11" max="11" width="5.42578125" bestFit="1" customWidth="1"/>
    <col min="12" max="12" width="8.28515625" bestFit="1" customWidth="1"/>
    <col min="14" max="14" width="5.42578125" bestFit="1" customWidth="1"/>
    <col min="15" max="15" width="6.5703125" bestFit="1" customWidth="1"/>
    <col min="16" max="16" width="9.5703125" bestFit="1" customWidth="1"/>
  </cols>
  <sheetData>
    <row r="1" spans="1:16" ht="15" customHeight="1" thickBot="1"/>
    <row r="2" spans="1:16" ht="15" customHeight="1" thickBot="1">
      <c r="A2" s="8" t="s">
        <v>0</v>
      </c>
      <c r="B2" s="9" t="s">
        <v>14</v>
      </c>
      <c r="C2" s="9" t="s">
        <v>1</v>
      </c>
      <c r="D2" s="9" t="s">
        <v>15</v>
      </c>
      <c r="E2" s="10" t="s">
        <v>16</v>
      </c>
      <c r="F2" s="10" t="s">
        <v>2</v>
      </c>
      <c r="G2" s="9" t="s">
        <v>8</v>
      </c>
      <c r="H2" s="10" t="s">
        <v>3</v>
      </c>
      <c r="I2" s="9" t="s">
        <v>13</v>
      </c>
      <c r="J2" s="7" t="s">
        <v>26</v>
      </c>
      <c r="K2" s="11" t="s">
        <v>4</v>
      </c>
      <c r="L2" s="12" t="s">
        <v>5</v>
      </c>
      <c r="M2" s="12"/>
      <c r="N2" s="13" t="s">
        <v>6</v>
      </c>
      <c r="O2" s="15" t="s">
        <v>10</v>
      </c>
      <c r="P2" s="16" t="s">
        <v>23</v>
      </c>
    </row>
    <row r="3" spans="1:16" ht="15" customHeight="1">
      <c r="A3" s="30">
        <v>6</v>
      </c>
      <c r="B3" s="17" t="s">
        <v>30</v>
      </c>
      <c r="C3" s="17" t="s">
        <v>31</v>
      </c>
      <c r="D3" s="18" t="s">
        <v>30</v>
      </c>
      <c r="E3" s="18" t="s">
        <v>32</v>
      </c>
      <c r="F3" s="26" t="s">
        <v>33</v>
      </c>
      <c r="G3" s="19" t="s">
        <v>9</v>
      </c>
      <c r="H3" s="24" t="s">
        <v>34</v>
      </c>
      <c r="I3" s="20" t="s">
        <v>7</v>
      </c>
      <c r="J3" s="17">
        <v>155</v>
      </c>
      <c r="K3" s="17">
        <v>1</v>
      </c>
      <c r="L3" s="21">
        <v>15</v>
      </c>
      <c r="M3" s="21"/>
      <c r="N3" s="22">
        <v>3</v>
      </c>
      <c r="O3" s="22">
        <v>45</v>
      </c>
      <c r="P3" s="31" t="s">
        <v>35</v>
      </c>
    </row>
    <row r="4" spans="1:16" ht="15" customHeight="1">
      <c r="A4" s="30">
        <v>7</v>
      </c>
      <c r="B4" s="17" t="s">
        <v>30</v>
      </c>
      <c r="C4" s="17" t="s">
        <v>36</v>
      </c>
      <c r="D4" s="18" t="s">
        <v>30</v>
      </c>
      <c r="E4" s="18" t="s">
        <v>37</v>
      </c>
      <c r="F4" s="26" t="s">
        <v>38</v>
      </c>
      <c r="G4" s="19" t="s">
        <v>9</v>
      </c>
      <c r="H4" s="24" t="s">
        <v>20</v>
      </c>
      <c r="I4" s="20" t="s">
        <v>7</v>
      </c>
      <c r="J4" s="17">
        <v>155</v>
      </c>
      <c r="K4" s="17">
        <v>4</v>
      </c>
      <c r="L4" s="21">
        <v>60</v>
      </c>
      <c r="M4" s="21"/>
      <c r="N4" s="22">
        <v>3</v>
      </c>
      <c r="O4" s="22">
        <v>180</v>
      </c>
      <c r="P4" s="31" t="s">
        <v>35</v>
      </c>
    </row>
    <row r="5" spans="1:16" ht="15" customHeight="1">
      <c r="A5" s="30">
        <v>8</v>
      </c>
      <c r="B5" s="17" t="s">
        <v>30</v>
      </c>
      <c r="C5" s="17" t="s">
        <v>39</v>
      </c>
      <c r="D5" s="18" t="s">
        <v>30</v>
      </c>
      <c r="E5" s="18" t="s">
        <v>40</v>
      </c>
      <c r="F5" s="26" t="s">
        <v>41</v>
      </c>
      <c r="G5" s="19" t="s">
        <v>9</v>
      </c>
      <c r="H5" s="24" t="s">
        <v>42</v>
      </c>
      <c r="I5" s="20" t="s">
        <v>18</v>
      </c>
      <c r="J5" s="17">
        <v>60</v>
      </c>
      <c r="K5" s="17">
        <v>3</v>
      </c>
      <c r="L5" s="21">
        <v>45</v>
      </c>
      <c r="M5" s="21"/>
      <c r="N5" s="22">
        <v>2.25</v>
      </c>
      <c r="O5" s="22">
        <v>101.25</v>
      </c>
      <c r="P5" s="31" t="s">
        <v>35</v>
      </c>
    </row>
    <row r="6" spans="1:16" ht="15" customHeight="1">
      <c r="A6" s="30">
        <v>9</v>
      </c>
      <c r="B6" s="17" t="s">
        <v>30</v>
      </c>
      <c r="C6" s="17" t="s">
        <v>43</v>
      </c>
      <c r="D6" s="18" t="s">
        <v>30</v>
      </c>
      <c r="E6" s="18" t="s">
        <v>44</v>
      </c>
      <c r="F6" s="27" t="s">
        <v>45</v>
      </c>
      <c r="G6" s="19" t="s">
        <v>9</v>
      </c>
      <c r="H6" s="24" t="s">
        <v>46</v>
      </c>
      <c r="I6" s="20" t="s">
        <v>7</v>
      </c>
      <c r="J6" s="17">
        <v>150</v>
      </c>
      <c r="K6" s="17">
        <v>4</v>
      </c>
      <c r="L6" s="21">
        <v>60</v>
      </c>
      <c r="M6" s="21"/>
      <c r="N6" s="22">
        <v>3</v>
      </c>
      <c r="O6" s="22">
        <v>180</v>
      </c>
      <c r="P6" s="31" t="s">
        <v>35</v>
      </c>
    </row>
    <row r="7" spans="1:16" ht="15" customHeight="1">
      <c r="A7" s="30">
        <v>10</v>
      </c>
      <c r="B7" s="17" t="s">
        <v>30</v>
      </c>
      <c r="C7" s="17" t="s">
        <v>47</v>
      </c>
      <c r="D7" s="18" t="s">
        <v>30</v>
      </c>
      <c r="E7" s="23" t="s">
        <v>48</v>
      </c>
      <c r="F7" s="27" t="s">
        <v>49</v>
      </c>
      <c r="G7" s="19" t="s">
        <v>9</v>
      </c>
      <c r="H7" s="24" t="s">
        <v>7</v>
      </c>
      <c r="I7" s="20" t="s">
        <v>7</v>
      </c>
      <c r="J7" s="17">
        <v>130</v>
      </c>
      <c r="K7" s="17">
        <v>5</v>
      </c>
      <c r="L7" s="21">
        <v>75</v>
      </c>
      <c r="M7" s="21"/>
      <c r="N7" s="22">
        <v>3</v>
      </c>
      <c r="O7" s="22">
        <v>225</v>
      </c>
      <c r="P7" s="31" t="s">
        <v>35</v>
      </c>
    </row>
    <row r="8" spans="1:16" ht="15" customHeight="1">
      <c r="A8" s="30">
        <v>11</v>
      </c>
      <c r="B8" s="17" t="s">
        <v>30</v>
      </c>
      <c r="C8" s="17" t="s">
        <v>50</v>
      </c>
      <c r="D8" s="18" t="s">
        <v>30</v>
      </c>
      <c r="E8" s="18" t="s">
        <v>51</v>
      </c>
      <c r="F8" s="26" t="s">
        <v>27</v>
      </c>
      <c r="G8" s="19" t="s">
        <v>9</v>
      </c>
      <c r="H8" s="24" t="s">
        <v>22</v>
      </c>
      <c r="I8" s="20" t="s">
        <v>22</v>
      </c>
      <c r="J8" s="17">
        <v>200</v>
      </c>
      <c r="K8" s="17">
        <v>7</v>
      </c>
      <c r="L8" s="21">
        <v>105</v>
      </c>
      <c r="M8" s="21"/>
      <c r="N8" s="22">
        <v>3</v>
      </c>
      <c r="O8" s="22">
        <v>315</v>
      </c>
      <c r="P8" s="31" t="s">
        <v>35</v>
      </c>
    </row>
    <row r="9" spans="1:16" ht="15" customHeight="1">
      <c r="A9" s="30">
        <v>12</v>
      </c>
      <c r="B9" s="17" t="s">
        <v>30</v>
      </c>
      <c r="C9" s="17" t="s">
        <v>52</v>
      </c>
      <c r="D9" s="18" t="s">
        <v>30</v>
      </c>
      <c r="E9" s="23" t="s">
        <v>53</v>
      </c>
      <c r="F9" s="27" t="s">
        <v>54</v>
      </c>
      <c r="G9" s="19" t="s">
        <v>9</v>
      </c>
      <c r="H9" s="24" t="s">
        <v>55</v>
      </c>
      <c r="I9" s="20" t="s">
        <v>18</v>
      </c>
      <c r="J9" s="17">
        <v>75</v>
      </c>
      <c r="K9" s="17">
        <v>3</v>
      </c>
      <c r="L9" s="21">
        <v>45</v>
      </c>
      <c r="M9" s="21"/>
      <c r="N9" s="22">
        <v>2.25</v>
      </c>
      <c r="O9" s="22">
        <v>101.25</v>
      </c>
      <c r="P9" s="32" t="s">
        <v>35</v>
      </c>
    </row>
    <row r="10" spans="1:16" ht="15" customHeight="1">
      <c r="A10" s="30">
        <v>15</v>
      </c>
      <c r="B10" s="17" t="s">
        <v>30</v>
      </c>
      <c r="C10" s="17" t="s">
        <v>58</v>
      </c>
      <c r="D10" s="18" t="s">
        <v>30</v>
      </c>
      <c r="E10" s="23" t="s">
        <v>59</v>
      </c>
      <c r="F10" s="27" t="s">
        <v>56</v>
      </c>
      <c r="G10" s="19" t="s">
        <v>9</v>
      </c>
      <c r="H10" s="24" t="s">
        <v>57</v>
      </c>
      <c r="I10" s="20" t="s">
        <v>17</v>
      </c>
      <c r="J10" s="17">
        <v>25</v>
      </c>
      <c r="K10" s="17">
        <v>4</v>
      </c>
      <c r="L10" s="21">
        <v>45</v>
      </c>
      <c r="M10" s="21"/>
      <c r="N10" s="22">
        <v>1.5</v>
      </c>
      <c r="O10" s="22">
        <v>67.5</v>
      </c>
      <c r="P10" s="31" t="s">
        <v>35</v>
      </c>
    </row>
    <row r="11" spans="1:16" ht="15" customHeight="1">
      <c r="A11" s="30">
        <v>17</v>
      </c>
      <c r="B11" s="17" t="s">
        <v>60</v>
      </c>
      <c r="C11" s="17" t="s">
        <v>61</v>
      </c>
      <c r="D11" s="18" t="s">
        <v>60</v>
      </c>
      <c r="E11" s="23" t="s">
        <v>62</v>
      </c>
      <c r="F11" s="26" t="s">
        <v>63</v>
      </c>
      <c r="G11" s="19" t="s">
        <v>9</v>
      </c>
      <c r="H11" s="24" t="s">
        <v>64</v>
      </c>
      <c r="I11" s="20" t="s">
        <v>17</v>
      </c>
      <c r="J11" s="17">
        <v>20</v>
      </c>
      <c r="K11" s="17">
        <v>1</v>
      </c>
      <c r="L11" s="21">
        <v>10</v>
      </c>
      <c r="M11" s="21"/>
      <c r="N11" s="22">
        <v>1.5</v>
      </c>
      <c r="O11" s="22">
        <v>15</v>
      </c>
      <c r="P11" s="31" t="s">
        <v>35</v>
      </c>
    </row>
    <row r="12" spans="1:16" ht="15" customHeight="1">
      <c r="A12" s="30">
        <v>18</v>
      </c>
      <c r="B12" s="17" t="s">
        <v>60</v>
      </c>
      <c r="C12" s="17" t="s">
        <v>65</v>
      </c>
      <c r="D12" s="18" t="s">
        <v>60</v>
      </c>
      <c r="E12" s="23" t="s">
        <v>66</v>
      </c>
      <c r="F12" s="26" t="s">
        <v>28</v>
      </c>
      <c r="G12" s="19" t="s">
        <v>9</v>
      </c>
      <c r="H12" s="24" t="s">
        <v>29</v>
      </c>
      <c r="I12" s="20" t="s">
        <v>17</v>
      </c>
      <c r="J12" s="17">
        <v>15</v>
      </c>
      <c r="K12" s="17">
        <v>1</v>
      </c>
      <c r="L12" s="21">
        <v>15</v>
      </c>
      <c r="M12" s="21"/>
      <c r="N12" s="22">
        <v>1.5</v>
      </c>
      <c r="O12" s="22">
        <v>22.5</v>
      </c>
      <c r="P12" s="31" t="s">
        <v>35</v>
      </c>
    </row>
    <row r="13" spans="1:16" ht="15" customHeight="1">
      <c r="A13" s="30">
        <v>21</v>
      </c>
      <c r="B13" s="17" t="s">
        <v>60</v>
      </c>
      <c r="C13" s="17" t="s">
        <v>67</v>
      </c>
      <c r="D13" s="18" t="s">
        <v>60</v>
      </c>
      <c r="E13" s="18" t="s">
        <v>68</v>
      </c>
      <c r="F13" s="26" t="s">
        <v>69</v>
      </c>
      <c r="G13" s="19" t="s">
        <v>9</v>
      </c>
      <c r="H13" s="24" t="s">
        <v>70</v>
      </c>
      <c r="I13" s="20" t="s">
        <v>71</v>
      </c>
      <c r="J13" s="17">
        <v>120</v>
      </c>
      <c r="K13" s="17">
        <v>2</v>
      </c>
      <c r="L13" s="21">
        <v>6</v>
      </c>
      <c r="M13" s="21"/>
      <c r="N13" s="22">
        <v>2.25</v>
      </c>
      <c r="O13" s="22">
        <v>13.5</v>
      </c>
      <c r="P13" s="31" t="s">
        <v>35</v>
      </c>
    </row>
    <row r="14" spans="1:16" ht="15" customHeight="1">
      <c r="A14" s="30">
        <v>31</v>
      </c>
      <c r="B14" s="17" t="s">
        <v>72</v>
      </c>
      <c r="C14" s="17" t="s">
        <v>73</v>
      </c>
      <c r="D14" s="18" t="s">
        <v>72</v>
      </c>
      <c r="E14" s="18" t="s">
        <v>74</v>
      </c>
      <c r="F14" s="27" t="s">
        <v>75</v>
      </c>
      <c r="G14" s="19" t="s">
        <v>9</v>
      </c>
      <c r="H14" s="25" t="s">
        <v>76</v>
      </c>
      <c r="I14" s="20" t="s">
        <v>21</v>
      </c>
      <c r="J14" s="17">
        <v>170</v>
      </c>
      <c r="K14" s="17">
        <v>7</v>
      </c>
      <c r="L14" s="21">
        <v>150</v>
      </c>
      <c r="M14" s="21"/>
      <c r="N14" s="22">
        <v>3</v>
      </c>
      <c r="O14" s="22">
        <v>450</v>
      </c>
      <c r="P14" s="31" t="s">
        <v>35</v>
      </c>
    </row>
    <row r="15" spans="1:16" ht="15" customHeight="1">
      <c r="A15" s="30">
        <v>39</v>
      </c>
      <c r="B15" s="17" t="s">
        <v>77</v>
      </c>
      <c r="C15" s="17" t="s">
        <v>80</v>
      </c>
      <c r="D15" s="18" t="s">
        <v>77</v>
      </c>
      <c r="E15" s="18" t="s">
        <v>81</v>
      </c>
      <c r="F15" s="27" t="s">
        <v>78</v>
      </c>
      <c r="G15" s="19" t="s">
        <v>9</v>
      </c>
      <c r="H15" s="24" t="s">
        <v>79</v>
      </c>
      <c r="I15" s="20" t="s">
        <v>21</v>
      </c>
      <c r="J15" s="17">
        <v>210</v>
      </c>
      <c r="K15" s="17">
        <v>4</v>
      </c>
      <c r="L15" s="21">
        <v>60</v>
      </c>
      <c r="M15" s="21"/>
      <c r="N15" s="22">
        <v>3</v>
      </c>
      <c r="O15" s="22">
        <v>180</v>
      </c>
      <c r="P15" s="31" t="s">
        <v>35</v>
      </c>
    </row>
    <row r="16" spans="1:16" ht="15" customHeight="1">
      <c r="A16" s="30">
        <v>71</v>
      </c>
      <c r="B16" s="17" t="s">
        <v>82</v>
      </c>
      <c r="C16" s="17" t="s">
        <v>83</v>
      </c>
      <c r="D16" s="18" t="s">
        <v>82</v>
      </c>
      <c r="E16" s="18" t="s">
        <v>68</v>
      </c>
      <c r="F16" s="27" t="s">
        <v>24</v>
      </c>
      <c r="G16" s="19" t="s">
        <v>9</v>
      </c>
      <c r="H16" s="24" t="s">
        <v>25</v>
      </c>
      <c r="I16" s="20" t="s">
        <v>19</v>
      </c>
      <c r="J16" s="17">
        <v>130</v>
      </c>
      <c r="K16" s="17">
        <v>1</v>
      </c>
      <c r="L16" s="21">
        <v>4</v>
      </c>
      <c r="M16" s="21"/>
      <c r="N16" s="22">
        <v>3</v>
      </c>
      <c r="O16" s="22">
        <v>12</v>
      </c>
      <c r="P16" s="31" t="s">
        <v>35</v>
      </c>
    </row>
  </sheetData>
  <conditionalFormatting sqref="C2">
    <cfRule type="duplicateValues" dxfId="7" priority="8"/>
  </conditionalFormatting>
  <conditionalFormatting sqref="C3:C16">
    <cfRule type="duplicateValues" dxfId="6" priority="6"/>
    <cfRule type="duplicateValues" dxfId="5" priority="7"/>
  </conditionalFormatting>
  <conditionalFormatting sqref="C3:C16">
    <cfRule type="duplicateValues" dxfId="4" priority="5"/>
  </conditionalFormatting>
  <conditionalFormatting sqref="C3:C16">
    <cfRule type="duplicateValues" dxfId="3" priority="4"/>
  </conditionalFormatting>
  <conditionalFormatting sqref="C3:C16">
    <cfRule type="duplicateValues" dxfId="2" priority="3"/>
  </conditionalFormatting>
  <conditionalFormatting sqref="C3:C16">
    <cfRule type="duplicateValues" dxfId="1" priority="2"/>
  </conditionalFormatting>
  <conditionalFormatting sqref="C3:C1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Invoice</vt:lpstr>
      <vt:lpstr>Sheet1</vt:lpstr>
      <vt:lpstr>Invoice!Print_Titles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ARATA</cp:lastModifiedBy>
  <cp:lastPrinted>2025-07-12T07:07:29Z</cp:lastPrinted>
  <dcterms:created xsi:type="dcterms:W3CDTF">2024-01-18T12:49:24Z</dcterms:created>
  <dcterms:modified xsi:type="dcterms:W3CDTF">2025-07-12T07:22:31Z</dcterms:modified>
</cp:coreProperties>
</file>