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Invoice!$A$4:$S$111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L109" i="1"/>
  <c r="K109"/>
  <c r="M107"/>
  <c r="N107" s="1"/>
  <c r="P107" s="1"/>
  <c r="J107"/>
  <c r="M106"/>
  <c r="N106" s="1"/>
  <c r="P106" s="1"/>
  <c r="J106"/>
  <c r="M105"/>
  <c r="N105" s="1"/>
  <c r="P105" s="1"/>
  <c r="J105"/>
  <c r="M104"/>
  <c r="N104" s="1"/>
  <c r="P104" s="1"/>
  <c r="J104"/>
  <c r="M103"/>
  <c r="N103" s="1"/>
  <c r="P103" s="1"/>
  <c r="J103"/>
  <c r="M102"/>
  <c r="N102" s="1"/>
  <c r="P102" s="1"/>
  <c r="J102"/>
  <c r="M101"/>
  <c r="N101" s="1"/>
  <c r="P101" s="1"/>
  <c r="J101"/>
  <c r="M100"/>
  <c r="N100" s="1"/>
  <c r="P100" s="1"/>
  <c r="J100"/>
  <c r="M99"/>
  <c r="N99" s="1"/>
  <c r="P99" s="1"/>
  <c r="J99"/>
  <c r="M98"/>
  <c r="N98" s="1"/>
  <c r="P98" s="1"/>
  <c r="J98"/>
  <c r="M97"/>
  <c r="N97" s="1"/>
  <c r="P97" s="1"/>
  <c r="J97"/>
  <c r="M96"/>
  <c r="N96" s="1"/>
  <c r="P96" s="1"/>
  <c r="J96"/>
  <c r="M95"/>
  <c r="N95" s="1"/>
  <c r="P95" s="1"/>
  <c r="J95"/>
  <c r="M94"/>
  <c r="N94" s="1"/>
  <c r="P94" s="1"/>
  <c r="J94"/>
  <c r="M93"/>
  <c r="N93" s="1"/>
  <c r="P93" s="1"/>
  <c r="J93"/>
  <c r="M92"/>
  <c r="N92" s="1"/>
  <c r="P92" s="1"/>
  <c r="J92"/>
  <c r="O91"/>
  <c r="M91"/>
  <c r="N91" s="1"/>
  <c r="J91"/>
  <c r="M90"/>
  <c r="N90" s="1"/>
  <c r="P90" s="1"/>
  <c r="J90"/>
  <c r="M89"/>
  <c r="N89" s="1"/>
  <c r="P89" s="1"/>
  <c r="J89"/>
  <c r="M88"/>
  <c r="N88" s="1"/>
  <c r="P88" s="1"/>
  <c r="M87"/>
  <c r="N87" s="1"/>
  <c r="P87" s="1"/>
  <c r="J87"/>
  <c r="M86"/>
  <c r="N86" s="1"/>
  <c r="P86" s="1"/>
  <c r="J86"/>
  <c r="M85"/>
  <c r="N85" s="1"/>
  <c r="P85" s="1"/>
  <c r="J85"/>
  <c r="M84"/>
  <c r="N84" s="1"/>
  <c r="P84" s="1"/>
  <c r="J84"/>
  <c r="N83"/>
  <c r="P83" s="1"/>
  <c r="M83"/>
  <c r="J83"/>
  <c r="M82"/>
  <c r="N82" s="1"/>
  <c r="P82" s="1"/>
  <c r="J82"/>
  <c r="M81"/>
  <c r="N81" s="1"/>
  <c r="P81" s="1"/>
  <c r="J81"/>
  <c r="M80"/>
  <c r="N80" s="1"/>
  <c r="P80" s="1"/>
  <c r="J80"/>
  <c r="M79"/>
  <c r="N79" s="1"/>
  <c r="P79" s="1"/>
  <c r="J79"/>
  <c r="M78"/>
  <c r="N78" s="1"/>
  <c r="P78" s="1"/>
  <c r="J78"/>
  <c r="M77"/>
  <c r="N77" s="1"/>
  <c r="P77" s="1"/>
  <c r="J77"/>
  <c r="M76"/>
  <c r="N76" s="1"/>
  <c r="P76" s="1"/>
  <c r="J76"/>
  <c r="M75"/>
  <c r="N75" s="1"/>
  <c r="P75" s="1"/>
  <c r="J75"/>
  <c r="O74"/>
  <c r="M74"/>
  <c r="N74" s="1"/>
  <c r="J74"/>
  <c r="M73"/>
  <c r="N73" s="1"/>
  <c r="P73" s="1"/>
  <c r="J73"/>
  <c r="M72"/>
  <c r="N72" s="1"/>
  <c r="P72" s="1"/>
  <c r="J72"/>
  <c r="M71"/>
  <c r="N71" s="1"/>
  <c r="P71" s="1"/>
  <c r="J71"/>
  <c r="M70"/>
  <c r="N70" s="1"/>
  <c r="P70" s="1"/>
  <c r="J70"/>
  <c r="M69"/>
  <c r="N69" s="1"/>
  <c r="P69" s="1"/>
  <c r="J69"/>
  <c r="M68"/>
  <c r="N68" s="1"/>
  <c r="P68" s="1"/>
  <c r="J68"/>
  <c r="M67"/>
  <c r="N67" s="1"/>
  <c r="P67" s="1"/>
  <c r="J67"/>
  <c r="M66"/>
  <c r="N66" s="1"/>
  <c r="P66" s="1"/>
  <c r="J66"/>
  <c r="M65"/>
  <c r="N65" s="1"/>
  <c r="P65" s="1"/>
  <c r="J65"/>
  <c r="M64"/>
  <c r="N64" s="1"/>
  <c r="P64" s="1"/>
  <c r="J64"/>
  <c r="M63"/>
  <c r="N63" s="1"/>
  <c r="P63" s="1"/>
  <c r="J63"/>
  <c r="M62"/>
  <c r="N62" s="1"/>
  <c r="P62" s="1"/>
  <c r="J62"/>
  <c r="M61"/>
  <c r="N61" s="1"/>
  <c r="P61" s="1"/>
  <c r="J61"/>
  <c r="M60"/>
  <c r="N60" s="1"/>
  <c r="P60" s="1"/>
  <c r="J60"/>
  <c r="O59"/>
  <c r="M59"/>
  <c r="N59" s="1"/>
  <c r="J59"/>
  <c r="M58"/>
  <c r="N58" s="1"/>
  <c r="P58" s="1"/>
  <c r="J58"/>
  <c r="M57"/>
  <c r="N57" s="1"/>
  <c r="P57" s="1"/>
  <c r="O56"/>
  <c r="M56"/>
  <c r="N56" s="1"/>
  <c r="J56"/>
  <c r="M55"/>
  <c r="N55" s="1"/>
  <c r="P55" s="1"/>
  <c r="J55"/>
  <c r="M54"/>
  <c r="N54" s="1"/>
  <c r="P54" s="1"/>
  <c r="J54"/>
  <c r="M53"/>
  <c r="N53" s="1"/>
  <c r="P53" s="1"/>
  <c r="J53"/>
  <c r="M52"/>
  <c r="N52" s="1"/>
  <c r="P52" s="1"/>
  <c r="J52"/>
  <c r="M51"/>
  <c r="N51" s="1"/>
  <c r="P51" s="1"/>
  <c r="J51"/>
  <c r="M50"/>
  <c r="N50" s="1"/>
  <c r="P50" s="1"/>
  <c r="J50"/>
  <c r="M49"/>
  <c r="N49" s="1"/>
  <c r="P49" s="1"/>
  <c r="J49"/>
  <c r="M48"/>
  <c r="N48" s="1"/>
  <c r="P48" s="1"/>
  <c r="J48"/>
  <c r="M47"/>
  <c r="N47" s="1"/>
  <c r="P47" s="1"/>
  <c r="J47"/>
  <c r="M46"/>
  <c r="N46" s="1"/>
  <c r="P46" s="1"/>
  <c r="J46"/>
  <c r="M45"/>
  <c r="N45" s="1"/>
  <c r="P45" s="1"/>
  <c r="J45"/>
  <c r="M44"/>
  <c r="N44" s="1"/>
  <c r="P44" s="1"/>
  <c r="J44"/>
  <c r="M43"/>
  <c r="N43" s="1"/>
  <c r="P43" s="1"/>
  <c r="J43"/>
  <c r="M42"/>
  <c r="N42" s="1"/>
  <c r="P42" s="1"/>
  <c r="J42"/>
  <c r="M41"/>
  <c r="N41" s="1"/>
  <c r="P41" s="1"/>
  <c r="J41"/>
  <c r="M40"/>
  <c r="N40" s="1"/>
  <c r="P40" s="1"/>
  <c r="J40"/>
  <c r="M39"/>
  <c r="N39" s="1"/>
  <c r="P39" s="1"/>
  <c r="J39"/>
  <c r="M38"/>
  <c r="N38" s="1"/>
  <c r="P38" s="1"/>
  <c r="J38"/>
  <c r="O37"/>
  <c r="M37"/>
  <c r="N37" s="1"/>
  <c r="M36"/>
  <c r="N36" s="1"/>
  <c r="P36" s="1"/>
  <c r="J36"/>
  <c r="M35"/>
  <c r="N35" s="1"/>
  <c r="P35" s="1"/>
  <c r="J35"/>
  <c r="M34"/>
  <c r="N34" s="1"/>
  <c r="P34" s="1"/>
  <c r="J34"/>
  <c r="M33"/>
  <c r="N33" s="1"/>
  <c r="P33" s="1"/>
  <c r="J33"/>
  <c r="M32"/>
  <c r="N32" s="1"/>
  <c r="P32" s="1"/>
  <c r="J32"/>
  <c r="M31"/>
  <c r="N31" s="1"/>
  <c r="P31" s="1"/>
  <c r="J31"/>
  <c r="M30"/>
  <c r="N30" s="1"/>
  <c r="P30" s="1"/>
  <c r="J30"/>
  <c r="M29"/>
  <c r="N29" s="1"/>
  <c r="P29" s="1"/>
  <c r="J29"/>
  <c r="M28"/>
  <c r="N28" s="1"/>
  <c r="P28" s="1"/>
  <c r="M27"/>
  <c r="N27" s="1"/>
  <c r="P27" s="1"/>
  <c r="J27"/>
  <c r="M26"/>
  <c r="N26" s="1"/>
  <c r="P26" s="1"/>
  <c r="J26"/>
  <c r="M25"/>
  <c r="N25" s="1"/>
  <c r="P25" s="1"/>
  <c r="J25"/>
  <c r="M24"/>
  <c r="N24" s="1"/>
  <c r="P24" s="1"/>
  <c r="J24"/>
  <c r="M23"/>
  <c r="N23" s="1"/>
  <c r="P23" s="1"/>
  <c r="J23"/>
  <c r="M22"/>
  <c r="N22" s="1"/>
  <c r="P22" s="1"/>
  <c r="J22"/>
  <c r="M21"/>
  <c r="N21" s="1"/>
  <c r="P21" s="1"/>
  <c r="J21"/>
  <c r="M20"/>
  <c r="N20" s="1"/>
  <c r="P20" s="1"/>
  <c r="J20"/>
  <c r="M19"/>
  <c r="N19" s="1"/>
  <c r="P19" s="1"/>
  <c r="J19"/>
  <c r="O18"/>
  <c r="M18"/>
  <c r="N18" s="1"/>
  <c r="J18"/>
  <c r="M17"/>
  <c r="N17" s="1"/>
  <c r="P17" s="1"/>
  <c r="J17"/>
  <c r="M16"/>
  <c r="N16" s="1"/>
  <c r="P16" s="1"/>
  <c r="J16"/>
  <c r="M15"/>
  <c r="N15" s="1"/>
  <c r="P15" s="1"/>
  <c r="J15"/>
  <c r="M14"/>
  <c r="N14" s="1"/>
  <c r="P14" s="1"/>
  <c r="J14"/>
  <c r="M13"/>
  <c r="N13" s="1"/>
  <c r="P13" s="1"/>
  <c r="J13"/>
  <c r="M12"/>
  <c r="N12" s="1"/>
  <c r="P12" s="1"/>
  <c r="J12"/>
  <c r="M11"/>
  <c r="N11" s="1"/>
  <c r="P11" s="1"/>
  <c r="J11"/>
  <c r="M10"/>
  <c r="N10" s="1"/>
  <c r="P10" s="1"/>
  <c r="J10"/>
  <c r="M9"/>
  <c r="N9" s="1"/>
  <c r="P9" s="1"/>
  <c r="J9"/>
  <c r="M8"/>
  <c r="N8" s="1"/>
  <c r="P8" s="1"/>
  <c r="J8"/>
  <c r="M7"/>
  <c r="N7" s="1"/>
  <c r="P7" s="1"/>
  <c r="J7"/>
  <c r="M6"/>
  <c r="N6" s="1"/>
  <c r="P6" s="1"/>
  <c r="J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M5"/>
  <c r="N5" s="1"/>
  <c r="J5"/>
  <c r="P18" l="1"/>
  <c r="P74"/>
  <c r="N109"/>
  <c r="P59"/>
  <c r="P37"/>
  <c r="P56"/>
  <c r="P91"/>
  <c r="P5"/>
  <c r="P108" l="1"/>
</calcChain>
</file>

<file path=xl/sharedStrings.xml><?xml version="1.0" encoding="utf-8"?>
<sst xmlns="http://schemas.openxmlformats.org/spreadsheetml/2006/main" count="900" uniqueCount="361">
  <si>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</si>
  <si>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</si>
  <si>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</si>
  <si>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</si>
  <si>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</si>
  <si>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</si>
  <si>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</si>
  <si>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</si>
  <si>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</si>
  <si>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</si>
  <si>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</si>
  <si>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</si>
  <si>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</si>
  <si>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</si>
  <si>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</si>
  <si>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</si>
  <si>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</si>
  <si>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</si>
  <si>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</si>
  <si>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</si>
  <si>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</si>
  <si>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</si>
  <si>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</si>
  <si>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</si>
  <si>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</si>
  <si>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</si>
  <si>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</si>
  <si>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</si>
  <si>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</si>
  <si>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</si>
  <si>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</si>
  <si>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</si>
  <si>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</si>
  <si>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</si>
  <si>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</si>
  <si>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</si>
  <si>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</si>
  <si>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</si>
  <si>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</si>
  <si>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</si>
  <si>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</si>
  <si>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</si>
  <si>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</si>
  <si>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</si>
  <si>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</si>
  <si>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</si>
  <si>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</si>
  <si>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</si>
  <si>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</si>
  <si>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</si>
  <si>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</si>
  <si>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</si>
  <si>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</si>
  <si>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</si>
  <si>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</si>
  <si>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</si>
  <si>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</si>
  <si>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</si>
  <si>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</si>
  <si>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</si>
  <si>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</si>
  <si>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</si>
  <si>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</si>
  <si>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</si>
  <si>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</si>
  <si>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</si>
  <si>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</si>
  <si>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</si>
  <si>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</si>
  <si>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</si>
  <si>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</si>
  <si>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</si>
  <si>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</si>
  <si>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</si>
  <si>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</si>
  <si>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</si>
  <si>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</si>
  <si>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</si>
  <si>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</si>
  <si>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</si>
  <si>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</si>
  <si>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</si>
  <si>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</si>
  <si>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</si>
  <si>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</si>
  <si>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</si>
  <si>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</si>
  <si>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</si>
  <si>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04/3/2025</t>
  </si>
  <si>
    <t>PL/JA/27123</t>
  </si>
  <si>
    <t>03.03.2025</t>
  </si>
  <si>
    <t>MAHAVIR AGENCIES</t>
  </si>
  <si>
    <t>KHANTAPADA</t>
  </si>
  <si>
    <t>BALASORE</t>
  </si>
  <si>
    <t>PL/JA/27136</t>
  </si>
  <si>
    <t>MAA TARINI HARDWARE &amp; PAINTS</t>
  </si>
  <si>
    <t>JALESWAR</t>
  </si>
  <si>
    <t>PL/JA/27125</t>
  </si>
  <si>
    <t>04.03.2025</t>
  </si>
  <si>
    <t>06/3/2025</t>
  </si>
  <si>
    <t>PL/JA/27470</t>
  </si>
  <si>
    <t>06.03.2025</t>
  </si>
  <si>
    <t>MAA SIDHABHAIRABI HARDWARE STORE</t>
  </si>
  <si>
    <t>TULU GANJAM</t>
  </si>
  <si>
    <t>08/3/2025</t>
  </si>
  <si>
    <t>PL/JA/27550</t>
  </si>
  <si>
    <t>07.03.2025</t>
  </si>
  <si>
    <t>ARUN PAINTS &amp; SANITARY</t>
  </si>
  <si>
    <t>LANJIPALLI</t>
  </si>
  <si>
    <t>09/3/2025</t>
  </si>
  <si>
    <t>PL/JA/27502</t>
  </si>
  <si>
    <t>GANAPATI IRON STORE</t>
  </si>
  <si>
    <t>ATTABIRA</t>
  </si>
  <si>
    <t>BARGARH</t>
  </si>
  <si>
    <t>PL/JA/27556</t>
  </si>
  <si>
    <t>BABA BAKRESWAR PAINTS</t>
  </si>
  <si>
    <t>SIMULIA</t>
  </si>
  <si>
    <t>PL/JA/27548</t>
  </si>
  <si>
    <t>08.03.2025</t>
  </si>
  <si>
    <t xml:space="preserve">DURGA MADHBA HARDWARE </t>
  </si>
  <si>
    <t>DIGAPAHANDI</t>
  </si>
  <si>
    <t>PL/JA/27552</t>
  </si>
  <si>
    <t>KANAKADURGA HARDWARE STORE</t>
  </si>
  <si>
    <t>BUGUDA</t>
  </si>
  <si>
    <t>PL/JA/27555</t>
  </si>
  <si>
    <t>11/3/2025</t>
  </si>
  <si>
    <t>PL/JA/27597</t>
  </si>
  <si>
    <t>SAMRUDHI ENTERPRISES</t>
  </si>
  <si>
    <t>HINJILIKATU</t>
  </si>
  <si>
    <t>PL/JA/27580</t>
  </si>
  <si>
    <t>NAGESWARI AGENCY</t>
  </si>
  <si>
    <t>BARIMULA</t>
  </si>
  <si>
    <t>KENDRAPARA</t>
  </si>
  <si>
    <t>12/3/2025</t>
  </si>
  <si>
    <t>PL/JA/27655</t>
  </si>
  <si>
    <t>10.03.2025</t>
  </si>
  <si>
    <t>KRISHNA TILES</t>
  </si>
  <si>
    <t>KANHEIPUR</t>
  </si>
  <si>
    <t>PL/JA/27598</t>
  </si>
  <si>
    <t>MAA NARAYANI ENTERPRISES</t>
  </si>
  <si>
    <t xml:space="preserve">KAIRASI </t>
  </si>
  <si>
    <t>PL/JA/27688</t>
  </si>
  <si>
    <t>MAA LAXMI PAINTS</t>
  </si>
  <si>
    <t>KUDIA</t>
  </si>
  <si>
    <t>PL/JA/27669</t>
  </si>
  <si>
    <t>OMM SHREE SAI ENTERPRISES</t>
  </si>
  <si>
    <t>BADASAHI</t>
  </si>
  <si>
    <t>MAYURBHANJ</t>
  </si>
  <si>
    <t>PL/JA/27788</t>
  </si>
  <si>
    <t>11.03.2025</t>
  </si>
  <si>
    <t>MAA ALEKHA SUNDARI CEMENT STORE</t>
  </si>
  <si>
    <t>RAJNAGAR</t>
  </si>
  <si>
    <t>PL/JA/27813</t>
  </si>
  <si>
    <t>SAINATH CEMENT &amp; HARDWARE</t>
  </si>
  <si>
    <t>DHAULI BBSR</t>
  </si>
  <si>
    <t>KHORDHA</t>
  </si>
  <si>
    <t>PL/JA/27694</t>
  </si>
  <si>
    <t>MUND TRADERS</t>
  </si>
  <si>
    <t>ATIGAON</t>
  </si>
  <si>
    <t>KALAHANDI</t>
  </si>
  <si>
    <t>PL/JA/27693</t>
  </si>
  <si>
    <t>MAA MANIKESWARI TRADERS</t>
  </si>
  <si>
    <t>BHAWANIPATNA</t>
  </si>
  <si>
    <t>PL/JA/27715</t>
  </si>
  <si>
    <t>12.03.2025</t>
  </si>
  <si>
    <t>BALADEVJEW HARDWARE AND PAINTS</t>
  </si>
  <si>
    <t>GULNAGAR</t>
  </si>
  <si>
    <t>PL/JA/27716</t>
  </si>
  <si>
    <t>BALAJI STEEL</t>
  </si>
  <si>
    <t>BIRAMAHARAJPUR</t>
  </si>
  <si>
    <t>SONEPUR</t>
  </si>
  <si>
    <t>13/3/2025</t>
  </si>
  <si>
    <t>PL/JA/27784</t>
  </si>
  <si>
    <t>13.03.2025</t>
  </si>
  <si>
    <t>SHREE HANUMAN AGENCY</t>
  </si>
  <si>
    <t>UDALA</t>
  </si>
  <si>
    <t>19/3/2025</t>
  </si>
  <si>
    <t>PL/JA/28084</t>
  </si>
  <si>
    <t>17.03.2025</t>
  </si>
  <si>
    <t>MAA KHIRI SAHANI SUPLLIER</t>
  </si>
  <si>
    <t>ANGULAI</t>
  </si>
  <si>
    <t>PL/JA/28088</t>
  </si>
  <si>
    <t>PL/JA/28089</t>
  </si>
  <si>
    <t>PL/JA/28087</t>
  </si>
  <si>
    <t>PL/JA/28086</t>
  </si>
  <si>
    <t>17/3/2025</t>
  </si>
  <si>
    <t>PL/JA/27950</t>
  </si>
  <si>
    <t>CHAND ENTERPRISE</t>
  </si>
  <si>
    <t>SULIAPADA</t>
  </si>
  <si>
    <t>GIFT-1</t>
  </si>
  <si>
    <t>18/3/2025</t>
  </si>
  <si>
    <t>PL/JA/28074</t>
  </si>
  <si>
    <t>18.03.2025</t>
  </si>
  <si>
    <t>BABA TRADERS</t>
  </si>
  <si>
    <t>JATNI</t>
  </si>
  <si>
    <t>PL/JA/27988</t>
  </si>
  <si>
    <t>SAI HARDWARRE</t>
  </si>
  <si>
    <t>BURLA</t>
  </si>
  <si>
    <t>SAMBALPUR</t>
  </si>
  <si>
    <t>20/3/2025</t>
  </si>
  <si>
    <t>PL/JA/28158</t>
  </si>
  <si>
    <t>19.03.2025</t>
  </si>
  <si>
    <t>GAJALAXMI HARDWARE STORE</t>
  </si>
  <si>
    <t>KONISI</t>
  </si>
  <si>
    <t>23/3/2025</t>
  </si>
  <si>
    <t>PL/JA/28359</t>
  </si>
  <si>
    <t>21/3/2025</t>
  </si>
  <si>
    <t>PL/JA/28273</t>
  </si>
  <si>
    <t>PL/JA/28118</t>
  </si>
  <si>
    <t>SAI SANITARY PAINTS &amp; TILES</t>
  </si>
  <si>
    <t>PL/JA/28161</t>
  </si>
  <si>
    <t>20.03.2025</t>
  </si>
  <si>
    <t>MAA MANAGALA HARDWARE STORE</t>
  </si>
  <si>
    <t>PL/JA/28390</t>
  </si>
  <si>
    <t>SOM CONCRETE WORKS</t>
  </si>
  <si>
    <t>RAIRANGPUR</t>
  </si>
  <si>
    <t>PL/JA/28194</t>
  </si>
  <si>
    <t>BABA DHABLESWAR CERAMIC WORLD</t>
  </si>
  <si>
    <t>NISCHINTAKOILI</t>
  </si>
  <si>
    <t>24/3/2025</t>
  </si>
  <si>
    <t>PL/JA/28392</t>
  </si>
  <si>
    <t>SIDHIBINAYAK TRADERS</t>
  </si>
  <si>
    <t>JASIPUR</t>
  </si>
  <si>
    <t>22/3/2025</t>
  </si>
  <si>
    <t>PL/JA/28330</t>
  </si>
  <si>
    <t>SHREE SHYAM TRADERS</t>
  </si>
  <si>
    <t>PASTIKUDI</t>
  </si>
  <si>
    <t>PL/JA/28331</t>
  </si>
  <si>
    <t>PL/JA/28214</t>
  </si>
  <si>
    <t>21.03.2025</t>
  </si>
  <si>
    <t>PL/JA/28329</t>
  </si>
  <si>
    <t>PL/JA/28205</t>
  </si>
  <si>
    <t>SHREE SAI TRADERS</t>
  </si>
  <si>
    <t>KANDARPUR</t>
  </si>
  <si>
    <t>PL/JA/28389</t>
  </si>
  <si>
    <t>PL/JA/28349</t>
  </si>
  <si>
    <t>22.03.2025</t>
  </si>
  <si>
    <t>DEV COLORS</t>
  </si>
  <si>
    <t>DASPALLA</t>
  </si>
  <si>
    <t>26/3/2025</t>
  </si>
  <si>
    <t>PL/JA/28644</t>
  </si>
  <si>
    <t>24.03.2025</t>
  </si>
  <si>
    <t>GANAPATI TRADERS</t>
  </si>
  <si>
    <t>NARAYANPURA</t>
  </si>
  <si>
    <t>PL/JA/28557</t>
  </si>
  <si>
    <t>PRADEEP TRADING CO.</t>
  </si>
  <si>
    <t>M RAMPUR</t>
  </si>
  <si>
    <t>PL/JA/28559</t>
  </si>
  <si>
    <t>PL/JA/28556</t>
  </si>
  <si>
    <t>PL/JA/28439</t>
  </si>
  <si>
    <t>KALINGA HARDWARE</t>
  </si>
  <si>
    <t>KAMAKHYANAGAR</t>
  </si>
  <si>
    <t>DHENKANAL</t>
  </si>
  <si>
    <t>25/3/2025</t>
  </si>
  <si>
    <t>PL/JA/28448</t>
  </si>
  <si>
    <t>25.03.2025</t>
  </si>
  <si>
    <t>PL/JA/28486</t>
  </si>
  <si>
    <t>RUDRA MADHAB HARDWARE STORE</t>
  </si>
  <si>
    <t>BALIJHARI</t>
  </si>
  <si>
    <t>PL/JA/28487</t>
  </si>
  <si>
    <t>PL/JA/28488</t>
  </si>
  <si>
    <t>PL/JA/28511</t>
  </si>
  <si>
    <t>26.03.2025</t>
  </si>
  <si>
    <t>PL/JA/28572</t>
  </si>
  <si>
    <t>29/3/2025</t>
  </si>
  <si>
    <t>PL/JA/29168</t>
  </si>
  <si>
    <t>MAA COLOUR SOLUTION</t>
  </si>
  <si>
    <t>BORDA</t>
  </si>
  <si>
    <t>PL/JA/29156</t>
  </si>
  <si>
    <t>PL/JA/29167</t>
  </si>
  <si>
    <t>PL/JA/29157</t>
  </si>
  <si>
    <t>27.03.2025</t>
  </si>
  <si>
    <t>27/3/2025</t>
  </si>
  <si>
    <t>PL/JA/28690</t>
  </si>
  <si>
    <t>SNEHA ENTERPRIZE</t>
  </si>
  <si>
    <t>BARAMBA</t>
  </si>
  <si>
    <t>PL/JA/28935</t>
  </si>
  <si>
    <t>PL/JA/28936</t>
  </si>
  <si>
    <t>28.03.2025</t>
  </si>
  <si>
    <t>28/3/2025</t>
  </si>
  <si>
    <t>PL/JA/29040</t>
  </si>
  <si>
    <t>PL/JA/28900</t>
  </si>
  <si>
    <t>PL/JA/29236</t>
  </si>
  <si>
    <t>KHANDELWAL HARDWARE</t>
  </si>
  <si>
    <t>DHANUPALI</t>
  </si>
  <si>
    <t>PL/JA/28967</t>
  </si>
  <si>
    <t>PL/JA/28966</t>
  </si>
  <si>
    <t>PL/JA/28933</t>
  </si>
  <si>
    <t>29.03.2025</t>
  </si>
  <si>
    <t>VICTORIA ENTERPRISES</t>
  </si>
  <si>
    <t>31/3/2025</t>
  </si>
  <si>
    <t>PL/JA/00090</t>
  </si>
  <si>
    <t>PL/JA/29229</t>
  </si>
  <si>
    <t>PL/JA/00129</t>
  </si>
  <si>
    <t>PL/JA/28982</t>
  </si>
  <si>
    <t>POPULAR STEEL</t>
  </si>
  <si>
    <t>TURANGA</t>
  </si>
  <si>
    <t>PL/JA/29137</t>
  </si>
  <si>
    <t>30.03.2025</t>
  </si>
  <si>
    <t>PL/JA/00162</t>
  </si>
  <si>
    <t>ZEENAT AGENCY</t>
  </si>
  <si>
    <t>BALANGA</t>
  </si>
  <si>
    <t>PURI</t>
  </si>
  <si>
    <t>30/3/2025</t>
  </si>
  <si>
    <t>PL/JA/29027</t>
  </si>
  <si>
    <t>KHURDA</t>
  </si>
  <si>
    <t>PL/JA/29254</t>
  </si>
  <si>
    <t>31.03.2025</t>
  </si>
  <si>
    <t>DURGA HARDWARE</t>
  </si>
  <si>
    <t>ULLUNDA</t>
  </si>
  <si>
    <t>PL/JA/00116</t>
  </si>
  <si>
    <t>PL/JA/29179</t>
  </si>
  <si>
    <t>SHREE MAHIP PAINTS AND TILES</t>
  </si>
  <si>
    <t>BARAIPALI</t>
  </si>
  <si>
    <t>PL/JA/00148</t>
  </si>
  <si>
    <t>PL/JA/00093</t>
  </si>
  <si>
    <t>SUBASINI ENTERPRISES</t>
  </si>
  <si>
    <t>REMUNA</t>
  </si>
  <si>
    <t>PL/JA/00089</t>
  </si>
  <si>
    <t>AHALYA HARDWARE STORE</t>
  </si>
  <si>
    <t>KHUNTA</t>
  </si>
  <si>
    <t>PL/JA/00161</t>
  </si>
  <si>
    <t>PL/JA/00024</t>
  </si>
  <si>
    <t>NANDI COLOUR MART</t>
  </si>
  <si>
    <t>PL/JA/29237</t>
  </si>
  <si>
    <t>GURUKRUPA STORE</t>
  </si>
  <si>
    <t>DELANG</t>
  </si>
  <si>
    <t>PL/JA/29257</t>
  </si>
  <si>
    <t>PL/JA/29193</t>
  </si>
  <si>
    <t>PL/JA/29183</t>
  </si>
  <si>
    <t>PAINTS AND DOOR</t>
  </si>
  <si>
    <t>PL/JA/29182</t>
  </si>
  <si>
    <t>PRATIK TILES AND MARBLE</t>
  </si>
  <si>
    <t>SASON</t>
  </si>
  <si>
    <t>PL/JA/29117</t>
  </si>
  <si>
    <t>PL/JA/29116</t>
  </si>
  <si>
    <t>AMBICA HARDWARE</t>
  </si>
  <si>
    <t>BARPALI</t>
  </si>
  <si>
    <t>PL/JA/29239</t>
  </si>
  <si>
    <t>MAHAVIR HARDWARE &amp; PAINTS</t>
  </si>
  <si>
    <t>LALBAG</t>
  </si>
  <si>
    <t>PL/JA/29245</t>
  </si>
  <si>
    <t>PL/JA/00146</t>
  </si>
  <si>
    <t>PL/JA/29253</t>
  </si>
  <si>
    <t>ADITYA TRADERS</t>
  </si>
  <si>
    <t>MULABASANTA KENDRAPARA</t>
  </si>
  <si>
    <t>PL/JA/29120</t>
  </si>
  <si>
    <t>PL/JA/29119</t>
  </si>
  <si>
    <t>PL/JA/28489</t>
  </si>
  <si>
    <t>MACHINE</t>
  </si>
  <si>
    <t>PL/JA/27661</t>
  </si>
  <si>
    <t>2599540011</t>
  </si>
  <si>
    <t>PL/JA/27663</t>
  </si>
  <si>
    <t>2599540012</t>
  </si>
  <si>
    <t>AMAN COLLECTION 99 STORE</t>
  </si>
  <si>
    <t>PL/JA/27662</t>
  </si>
  <si>
    <t>2599540013</t>
  </si>
  <si>
    <t>USHARANI ENTERPRISES</t>
  </si>
  <si>
    <t>SANKHACHILA</t>
  </si>
  <si>
    <t>(RUPEES TWO LAKH SEVENTY ONE THOUSAND EIGHT HUNDRED THIRTY ONLY)</t>
  </si>
  <si>
    <t xml:space="preserve">Bill Date:  31/03/2025
Bill NO : 39145
Total Amount:  271830.00
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</si>
</sst>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right" vertical="center"/>
    </xf>
    <xf numFmtId="2" fontId="0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0" fontId="0" fillId="0" borderId="15" xfId="0" applyFont="1" applyBorder="1" applyAlignment="1">
      <alignment horizontal="right" vertical="center"/>
    </xf>
    <xf numFmtId="0" fontId="0" fillId="0" borderId="15" xfId="0" applyBorder="1" applyAlignment="1">
      <alignment vertical="center"/>
    </xf>
    <xf numFmtId="2" fontId="0" fillId="0" borderId="15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2" fontId="4" fillId="0" borderId="5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6</xdr:col>
      <xdr:colOff>314326</xdr:colOff>
      <xdr:row>1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FEBRUARY,%202025%20PL/SSIL%20PAINTS%20INDUSTRIES%20PVT%20LTD%20FEB,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DESTINATION</v>
          </cell>
          <cell r="B1" t="str">
            <v>DISTANCE</v>
          </cell>
          <cell r="C1" t="str">
            <v>RATE</v>
          </cell>
        </row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200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230</v>
          </cell>
          <cell r="C52">
            <v>3</v>
          </cell>
        </row>
        <row r="53">
          <cell r="A53" t="str">
            <v>GELPUR</v>
          </cell>
          <cell r="B53">
            <v>110</v>
          </cell>
          <cell r="C53">
            <v>2.25</v>
          </cell>
        </row>
        <row r="54">
          <cell r="A54" t="str">
            <v>GHASIPURA</v>
          </cell>
          <cell r="B54">
            <v>125</v>
          </cell>
          <cell r="C54">
            <v>3</v>
          </cell>
        </row>
        <row r="55">
          <cell r="A55" t="str">
            <v>GHATAGAON</v>
          </cell>
          <cell r="B55">
            <v>255</v>
          </cell>
          <cell r="C55">
            <v>3.75</v>
          </cell>
        </row>
        <row r="56">
          <cell r="A56" t="str">
            <v>GODISAHI</v>
          </cell>
          <cell r="B56">
            <v>30</v>
          </cell>
          <cell r="C56">
            <v>2.25</v>
          </cell>
        </row>
        <row r="57">
          <cell r="A57" t="str">
            <v>GOSANINUAGAON BRP</v>
          </cell>
          <cell r="B57">
            <v>210</v>
          </cell>
          <cell r="C57">
            <v>3</v>
          </cell>
        </row>
        <row r="58">
          <cell r="A58" t="str">
            <v>GOTARA</v>
          </cell>
          <cell r="B58">
            <v>35</v>
          </cell>
          <cell r="C58">
            <v>2.25</v>
          </cell>
        </row>
        <row r="59">
          <cell r="A59" t="str">
            <v>GOVINDPUR BAIROI</v>
          </cell>
          <cell r="B59">
            <v>50</v>
          </cell>
          <cell r="C59">
            <v>2.25</v>
          </cell>
        </row>
        <row r="60">
          <cell r="A60" t="str">
            <v>GULNAGAR</v>
          </cell>
          <cell r="B60">
            <v>85</v>
          </cell>
          <cell r="C60">
            <v>2.25</v>
          </cell>
        </row>
        <row r="61">
          <cell r="A61" t="str">
            <v>HADUBHANGI</v>
          </cell>
          <cell r="B61">
            <v>350</v>
          </cell>
          <cell r="C61">
            <v>3.75</v>
          </cell>
        </row>
        <row r="62">
          <cell r="A62" t="str">
            <v>HARIRAJPUR (KHURDA)</v>
          </cell>
          <cell r="B62">
            <v>30</v>
          </cell>
          <cell r="C62">
            <v>2.25</v>
          </cell>
        </row>
        <row r="63">
          <cell r="A63" t="str">
            <v>HATADIHI</v>
          </cell>
          <cell r="B63">
            <v>130</v>
          </cell>
          <cell r="C63">
            <v>3</v>
          </cell>
        </row>
        <row r="64">
          <cell r="A64" t="str">
            <v>JAGATSINGHPUR</v>
          </cell>
          <cell r="B64">
            <v>60</v>
          </cell>
          <cell r="C64">
            <v>2.25</v>
          </cell>
        </row>
        <row r="65">
          <cell r="A65" t="str">
            <v>JAJATI NAGAR</v>
          </cell>
          <cell r="B65">
            <v>70</v>
          </cell>
          <cell r="C65">
            <v>2.25</v>
          </cell>
        </row>
        <row r="66">
          <cell r="A66" t="str">
            <v>JAJPUR TOWN</v>
          </cell>
          <cell r="B66">
            <v>70</v>
          </cell>
          <cell r="C66">
            <v>2.25</v>
          </cell>
        </row>
        <row r="67">
          <cell r="A67" t="str">
            <v>JALESWAR</v>
          </cell>
          <cell r="B67">
            <v>260</v>
          </cell>
          <cell r="C67">
            <v>3.75</v>
          </cell>
        </row>
        <row r="68">
          <cell r="A68" t="str">
            <v>JAMUJHADI</v>
          </cell>
          <cell r="B68">
            <v>130</v>
          </cell>
          <cell r="C68">
            <v>3</v>
          </cell>
        </row>
        <row r="69">
          <cell r="A69" t="str">
            <v>JARKA</v>
          </cell>
          <cell r="B69">
            <v>60</v>
          </cell>
          <cell r="C69">
            <v>2.25</v>
          </cell>
        </row>
        <row r="70">
          <cell r="A70" t="str">
            <v>JUNUSPATNA</v>
          </cell>
          <cell r="B70">
            <v>15</v>
          </cell>
          <cell r="C70">
            <v>2.25</v>
          </cell>
        </row>
        <row r="71">
          <cell r="A71" t="str">
            <v>KADALIMUNDA ANGUL</v>
          </cell>
          <cell r="B71">
            <v>130</v>
          </cell>
          <cell r="C71">
            <v>3</v>
          </cell>
        </row>
        <row r="72">
          <cell r="A72" t="str">
            <v xml:space="preserve">KAIRASI </v>
          </cell>
          <cell r="B72">
            <v>190</v>
          </cell>
          <cell r="C72">
            <v>3</v>
          </cell>
        </row>
        <row r="73">
          <cell r="A73" t="str">
            <v>KAMAKHYANAGAR</v>
          </cell>
          <cell r="B73">
            <v>90</v>
          </cell>
          <cell r="C73">
            <v>2.25</v>
          </cell>
        </row>
        <row r="74">
          <cell r="A74" t="str">
            <v>KANSAMARI</v>
          </cell>
          <cell r="B74">
            <v>255</v>
          </cell>
          <cell r="C74">
            <v>3.75</v>
          </cell>
        </row>
        <row r="75">
          <cell r="A75" t="str">
            <v>KASHINAGAR</v>
          </cell>
          <cell r="B75">
            <v>350</v>
          </cell>
          <cell r="C75">
            <v>3.75</v>
          </cell>
        </row>
        <row r="76">
          <cell r="A76" t="str">
            <v>KENDRAPARA</v>
          </cell>
          <cell r="B76">
            <v>85</v>
          </cell>
          <cell r="C76">
            <v>2.25</v>
          </cell>
        </row>
        <row r="77">
          <cell r="A77" t="str">
            <v>KEONJHAR</v>
          </cell>
          <cell r="B77">
            <v>200</v>
          </cell>
          <cell r="C77">
            <v>3</v>
          </cell>
        </row>
        <row r="78">
          <cell r="A78" t="str">
            <v>KESURA, PURI BYPASS</v>
          </cell>
          <cell r="B78">
            <v>25</v>
          </cell>
          <cell r="C78">
            <v>2.25</v>
          </cell>
        </row>
        <row r="79">
          <cell r="A79" t="str">
            <v>KHANTAPADA</v>
          </cell>
          <cell r="B79">
            <v>180</v>
          </cell>
          <cell r="C79">
            <v>3</v>
          </cell>
        </row>
        <row r="80">
          <cell r="A80" t="str">
            <v>KHORDA</v>
          </cell>
          <cell r="B80">
            <v>50</v>
          </cell>
          <cell r="C80">
            <v>2.25</v>
          </cell>
        </row>
        <row r="81">
          <cell r="A81" t="str">
            <v>KHUNTA</v>
          </cell>
          <cell r="B81">
            <v>205</v>
          </cell>
          <cell r="C81">
            <v>3</v>
          </cell>
        </row>
        <row r="82">
          <cell r="A82" t="str">
            <v>KHURDA</v>
          </cell>
          <cell r="B82">
            <v>60</v>
          </cell>
          <cell r="C82">
            <v>2.25</v>
          </cell>
        </row>
        <row r="83">
          <cell r="A83" t="str">
            <v>KODALA</v>
          </cell>
          <cell r="B83">
            <v>270</v>
          </cell>
          <cell r="C83">
            <v>3.75</v>
          </cell>
        </row>
        <row r="84">
          <cell r="A84" t="str">
            <v>KONISI</v>
          </cell>
          <cell r="B84">
            <v>200</v>
          </cell>
          <cell r="C84">
            <v>3</v>
          </cell>
        </row>
        <row r="85">
          <cell r="A85" t="str">
            <v>KORAPUT</v>
          </cell>
          <cell r="B85">
            <v>530</v>
          </cell>
          <cell r="C85">
            <v>4.25</v>
          </cell>
        </row>
        <row r="86">
          <cell r="A86" t="str">
            <v>KUDIA</v>
          </cell>
          <cell r="B86">
            <v>220</v>
          </cell>
          <cell r="C86">
            <v>3</v>
          </cell>
        </row>
        <row r="87">
          <cell r="A87" t="str">
            <v>KURUDOL</v>
          </cell>
          <cell r="B87">
            <v>130</v>
          </cell>
          <cell r="C87">
            <v>3</v>
          </cell>
        </row>
        <row r="88">
          <cell r="A88" t="str">
            <v>LINK ROAD</v>
          </cell>
          <cell r="B88">
            <v>15</v>
          </cell>
          <cell r="C88">
            <v>2.25</v>
          </cell>
        </row>
        <row r="89">
          <cell r="A89" t="str">
            <v>MACHHAMARA GAJAPATI</v>
          </cell>
          <cell r="B89">
            <v>300</v>
          </cell>
          <cell r="C89">
            <v>3.75</v>
          </cell>
        </row>
        <row r="90">
          <cell r="A90" t="str">
            <v>MADHUPATNA</v>
          </cell>
          <cell r="B90">
            <v>15</v>
          </cell>
          <cell r="C90">
            <v>1.5</v>
          </cell>
        </row>
        <row r="91">
          <cell r="A91" t="str">
            <v>MARKONA</v>
          </cell>
          <cell r="B91">
            <v>125</v>
          </cell>
          <cell r="C91">
            <v>3</v>
          </cell>
        </row>
        <row r="92">
          <cell r="A92" t="str">
            <v>MARKONA, SIMULIA</v>
          </cell>
          <cell r="B92">
            <v>125</v>
          </cell>
          <cell r="C92">
            <v>3</v>
          </cell>
        </row>
        <row r="93">
          <cell r="A93" t="str">
            <v>MULABASANTA KENDRAPARA</v>
          </cell>
          <cell r="B93">
            <v>85</v>
          </cell>
          <cell r="C93">
            <v>2.25</v>
          </cell>
        </row>
        <row r="94">
          <cell r="A94" t="str">
            <v>MUNDALI,BANKI</v>
          </cell>
          <cell r="B94">
            <v>30</v>
          </cell>
          <cell r="C94">
            <v>2.25</v>
          </cell>
        </row>
        <row r="95">
          <cell r="A95" t="str">
            <v>NARAYANPURA</v>
          </cell>
          <cell r="B95">
            <v>350</v>
          </cell>
          <cell r="C95">
            <v>3.75</v>
          </cell>
        </row>
        <row r="96">
          <cell r="A96" t="str">
            <v>NARSINGHPUR</v>
          </cell>
          <cell r="B96">
            <v>105</v>
          </cell>
          <cell r="C96">
            <v>2.25</v>
          </cell>
        </row>
        <row r="97">
          <cell r="A97" t="str">
            <v>NIALI</v>
          </cell>
          <cell r="B97">
            <v>45</v>
          </cell>
          <cell r="C97">
            <v>2.25</v>
          </cell>
        </row>
        <row r="98">
          <cell r="A98" t="str">
            <v>NISCHINTAKOILI</v>
          </cell>
          <cell r="B98">
            <v>35</v>
          </cell>
          <cell r="C98">
            <v>2.25</v>
          </cell>
        </row>
        <row r="99">
          <cell r="A99" t="str">
            <v>PAGA</v>
          </cell>
          <cell r="B99">
            <v>20</v>
          </cell>
          <cell r="C99">
            <v>2.25</v>
          </cell>
        </row>
        <row r="100">
          <cell r="A100" t="str">
            <v xml:space="preserve">PARALAKHEMUNDI </v>
          </cell>
          <cell r="B100">
            <v>350</v>
          </cell>
          <cell r="C100">
            <v>3.75</v>
          </cell>
        </row>
        <row r="101">
          <cell r="A101" t="str">
            <v>PITHAPUR</v>
          </cell>
          <cell r="B101">
            <v>15</v>
          </cell>
          <cell r="C101">
            <v>1.5</v>
          </cell>
        </row>
        <row r="102">
          <cell r="A102" t="str">
            <v>PRESS CHHAK</v>
          </cell>
          <cell r="B102">
            <v>10</v>
          </cell>
          <cell r="C102">
            <v>1.5</v>
          </cell>
        </row>
        <row r="103">
          <cell r="A103" t="str">
            <v>PURI</v>
          </cell>
          <cell r="B103">
            <v>110</v>
          </cell>
          <cell r="C103">
            <v>2.25</v>
          </cell>
        </row>
        <row r="104">
          <cell r="A104" t="str">
            <v>RAGADI</v>
          </cell>
          <cell r="B104">
            <v>85</v>
          </cell>
          <cell r="C104">
            <v>2.25</v>
          </cell>
        </row>
        <row r="105">
          <cell r="A105" t="str">
            <v>RAIPUR (CUTTACK)</v>
          </cell>
          <cell r="B105">
            <v>35</v>
          </cell>
          <cell r="C105">
            <v>2.25</v>
          </cell>
        </row>
        <row r="106">
          <cell r="A106" t="str">
            <v>RAJBERHAMPUR</v>
          </cell>
          <cell r="B106">
            <v>180</v>
          </cell>
          <cell r="C106">
            <v>3</v>
          </cell>
        </row>
        <row r="107">
          <cell r="A107" t="str">
            <v>RAJNAGAR</v>
          </cell>
          <cell r="B107">
            <v>80</v>
          </cell>
          <cell r="C107">
            <v>2.25</v>
          </cell>
        </row>
        <row r="108">
          <cell r="A108" t="str">
            <v>RANIPETA</v>
          </cell>
          <cell r="B108">
            <v>320</v>
          </cell>
          <cell r="C108">
            <v>3.75</v>
          </cell>
        </row>
        <row r="109">
          <cell r="A109" t="str">
            <v>REAMAL</v>
          </cell>
          <cell r="B109">
            <v>220</v>
          </cell>
          <cell r="C109">
            <v>3</v>
          </cell>
        </row>
        <row r="110">
          <cell r="A110" t="str">
            <v>REMUNA</v>
          </cell>
          <cell r="B110">
            <v>210</v>
          </cell>
          <cell r="C110">
            <v>3</v>
          </cell>
        </row>
        <row r="111">
          <cell r="A111" t="str">
            <v>RENGALI</v>
          </cell>
          <cell r="B111">
            <v>270</v>
          </cell>
          <cell r="C111">
            <v>3.75</v>
          </cell>
        </row>
        <row r="112">
          <cell r="A112" t="str">
            <v>RUPSA</v>
          </cell>
          <cell r="B112">
            <v>190</v>
          </cell>
          <cell r="C112">
            <v>3</v>
          </cell>
        </row>
        <row r="113">
          <cell r="A113" t="str">
            <v>SAMBALPUR</v>
          </cell>
          <cell r="B113">
            <v>275</v>
          </cell>
          <cell r="C113">
            <v>3.75</v>
          </cell>
        </row>
        <row r="114">
          <cell r="A114" t="str">
            <v>SATHIPUR</v>
          </cell>
          <cell r="B114">
            <v>85</v>
          </cell>
          <cell r="C114">
            <v>2.25</v>
          </cell>
        </row>
        <row r="115">
          <cell r="A115" t="str">
            <v>SATICHAURA</v>
          </cell>
          <cell r="B115">
            <v>20</v>
          </cell>
          <cell r="C115">
            <v>2.25</v>
          </cell>
        </row>
        <row r="116">
          <cell r="A116" t="str">
            <v>SINGIRI</v>
          </cell>
          <cell r="B116">
            <v>85</v>
          </cell>
          <cell r="C116">
            <v>2.25</v>
          </cell>
        </row>
        <row r="117">
          <cell r="A117" t="str">
            <v>SORO</v>
          </cell>
          <cell r="B117">
            <v>150</v>
          </cell>
          <cell r="C117">
            <v>3</v>
          </cell>
        </row>
        <row r="118">
          <cell r="A118" t="str">
            <v>SUKINDA</v>
          </cell>
          <cell r="B118">
            <v>125</v>
          </cell>
          <cell r="C118">
            <v>3</v>
          </cell>
        </row>
        <row r="119">
          <cell r="A119" t="str">
            <v>SUNABEDA</v>
          </cell>
          <cell r="B119">
            <v>520</v>
          </cell>
          <cell r="C119">
            <v>4.25</v>
          </cell>
        </row>
        <row r="120">
          <cell r="A120" t="str">
            <v>SUNHAT</v>
          </cell>
          <cell r="B120">
            <v>180</v>
          </cell>
          <cell r="C120">
            <v>3</v>
          </cell>
        </row>
        <row r="121">
          <cell r="A121" t="str">
            <v>TIHIDI</v>
          </cell>
          <cell r="B121">
            <v>150</v>
          </cell>
          <cell r="C121">
            <v>3</v>
          </cell>
        </row>
        <row r="122">
          <cell r="A122" t="str">
            <v>TIKIRI</v>
          </cell>
          <cell r="B122">
            <v>470</v>
          </cell>
          <cell r="C122">
            <v>4.25</v>
          </cell>
        </row>
        <row r="123">
          <cell r="A123" t="str">
            <v>TRISULIA</v>
          </cell>
          <cell r="B123">
            <v>25</v>
          </cell>
          <cell r="C123">
            <v>2.25</v>
          </cell>
        </row>
        <row r="124">
          <cell r="A124" t="str">
            <v>TULSIPUR</v>
          </cell>
          <cell r="B124">
            <v>20</v>
          </cell>
          <cell r="C124">
            <v>2.25</v>
          </cell>
        </row>
        <row r="125">
          <cell r="A125" t="str">
            <v>TULU GANJAM</v>
          </cell>
          <cell r="B125">
            <v>215</v>
          </cell>
          <cell r="C125">
            <v>3</v>
          </cell>
        </row>
        <row r="126">
          <cell r="A126" t="str">
            <v>UDALA</v>
          </cell>
          <cell r="B126">
            <v>195</v>
          </cell>
          <cell r="C126">
            <v>3</v>
          </cell>
        </row>
        <row r="127">
          <cell r="A127" t="str">
            <v>BANTA</v>
          </cell>
          <cell r="B127">
            <v>145</v>
          </cell>
          <cell r="C127">
            <v>3</v>
          </cell>
        </row>
        <row r="128">
          <cell r="A128" t="str">
            <v>BHISAMGIRI</v>
          </cell>
          <cell r="B128">
            <v>255</v>
          </cell>
          <cell r="C128">
            <v>3.75</v>
          </cell>
        </row>
        <row r="129">
          <cell r="A129" t="str">
            <v>KANTIGADIA</v>
          </cell>
          <cell r="B129">
            <v>75</v>
          </cell>
          <cell r="C129">
            <v>2.25</v>
          </cell>
        </row>
        <row r="130">
          <cell r="A130" t="str">
            <v>SIMULIA</v>
          </cell>
          <cell r="B130">
            <v>285</v>
          </cell>
          <cell r="C130">
            <v>3.75</v>
          </cell>
        </row>
        <row r="131">
          <cell r="A131" t="str">
            <v>TURANGA</v>
          </cell>
          <cell r="B131">
            <v>135</v>
          </cell>
          <cell r="C131">
            <v>3</v>
          </cell>
        </row>
        <row r="132">
          <cell r="A132" t="str">
            <v>NUAPADA (CUTTACK)</v>
          </cell>
          <cell r="B132">
            <v>15</v>
          </cell>
          <cell r="C132">
            <v>1.5</v>
          </cell>
        </row>
        <row r="133">
          <cell r="A133" t="str">
            <v>ATTABIRA</v>
          </cell>
          <cell r="B133">
            <v>380</v>
          </cell>
          <cell r="C133">
            <v>3.75</v>
          </cell>
        </row>
        <row r="134">
          <cell r="A134" t="str">
            <v>CDA-13</v>
          </cell>
          <cell r="B134">
            <v>25</v>
          </cell>
          <cell r="C134">
            <v>2.25</v>
          </cell>
        </row>
        <row r="135">
          <cell r="A135" t="str">
            <v>SASON</v>
          </cell>
          <cell r="B135">
            <v>320</v>
          </cell>
          <cell r="C135">
            <v>3.75</v>
          </cell>
        </row>
        <row r="136">
          <cell r="A136" t="str">
            <v>BARAIPALI</v>
          </cell>
          <cell r="B136">
            <v>305</v>
          </cell>
          <cell r="C136">
            <v>3.75</v>
          </cell>
        </row>
        <row r="137">
          <cell r="A137" t="str">
            <v>BAMUR</v>
          </cell>
          <cell r="B137">
            <v>200</v>
          </cell>
          <cell r="C137">
            <v>3</v>
          </cell>
        </row>
        <row r="138">
          <cell r="A138" t="str">
            <v>BALAKATI</v>
          </cell>
          <cell r="B138">
            <v>50</v>
          </cell>
          <cell r="C138">
            <v>2.25</v>
          </cell>
        </row>
        <row r="139">
          <cell r="A139" t="str">
            <v>BHINGARPUR</v>
          </cell>
          <cell r="B139">
            <v>40</v>
          </cell>
          <cell r="C139">
            <v>2.25</v>
          </cell>
        </row>
        <row r="140">
          <cell r="A140" t="str">
            <v>KACHERA</v>
          </cell>
          <cell r="B140">
            <v>85</v>
          </cell>
          <cell r="C140">
            <v>2.25</v>
          </cell>
        </row>
        <row r="141">
          <cell r="A141" t="str">
            <v>KHANDAPADA</v>
          </cell>
          <cell r="B141">
            <v>120</v>
          </cell>
          <cell r="C141">
            <v>2.25</v>
          </cell>
        </row>
        <row r="142">
          <cell r="A142" t="str">
            <v>LALBAG</v>
          </cell>
          <cell r="B142">
            <v>80</v>
          </cell>
          <cell r="C142">
            <v>2.25</v>
          </cell>
        </row>
        <row r="143">
          <cell r="A143" t="str">
            <v>SANKHACHILA</v>
          </cell>
          <cell r="B143">
            <v>70</v>
          </cell>
          <cell r="C143">
            <v>2.25</v>
          </cell>
        </row>
        <row r="144">
          <cell r="A144" t="str">
            <v>SUNDERPADA</v>
          </cell>
          <cell r="B144">
            <v>50</v>
          </cell>
          <cell r="C144">
            <v>2.25</v>
          </cell>
        </row>
        <row r="145">
          <cell r="A145" t="str">
            <v>PANIORA</v>
          </cell>
          <cell r="B145">
            <v>65</v>
          </cell>
          <cell r="C145">
            <v>2.25</v>
          </cell>
        </row>
        <row r="146">
          <cell r="A146" t="str">
            <v>PURUSOTTAMPUR</v>
          </cell>
          <cell r="B146">
            <v>240</v>
          </cell>
          <cell r="C146">
            <v>3</v>
          </cell>
        </row>
        <row r="147">
          <cell r="A147" t="str">
            <v>BURLA</v>
          </cell>
          <cell r="B147">
            <v>295</v>
          </cell>
          <cell r="C147">
            <v>3</v>
          </cell>
        </row>
        <row r="148">
          <cell r="A148" t="str">
            <v>DHANUPALI</v>
          </cell>
          <cell r="B148">
            <v>295</v>
          </cell>
          <cell r="C148">
            <v>3</v>
          </cell>
        </row>
        <row r="149">
          <cell r="A149" t="str">
            <v>BARPALI</v>
          </cell>
          <cell r="B149">
            <v>380</v>
          </cell>
          <cell r="C149">
            <v>3.75</v>
          </cell>
        </row>
        <row r="150">
          <cell r="A150" t="str">
            <v>HUMMA</v>
          </cell>
          <cell r="B150">
            <v>250</v>
          </cell>
          <cell r="C150">
            <v>3</v>
          </cell>
        </row>
        <row r="151">
          <cell r="A151" t="str">
            <v>NARENDRAPUR</v>
          </cell>
          <cell r="B151">
            <v>225</v>
          </cell>
          <cell r="C151">
            <v>3</v>
          </cell>
        </row>
        <row r="152">
          <cell r="A152" t="str">
            <v>KANHEIPUR</v>
          </cell>
          <cell r="B152">
            <v>305</v>
          </cell>
          <cell r="C152">
            <v>3.75</v>
          </cell>
        </row>
        <row r="153">
          <cell r="A153" t="str">
            <v>BIRAMAHARAJPUR</v>
          </cell>
          <cell r="B153">
            <v>430</v>
          </cell>
          <cell r="C153">
            <v>4.25</v>
          </cell>
        </row>
        <row r="154">
          <cell r="A154" t="str">
            <v>PALUR</v>
          </cell>
          <cell r="B154">
            <v>260</v>
          </cell>
          <cell r="C154">
            <v>3.75</v>
          </cell>
        </row>
        <row r="155">
          <cell r="A155" t="str">
            <v>GOSALA</v>
          </cell>
          <cell r="B155">
            <v>300</v>
          </cell>
          <cell r="C155">
            <v>3.75</v>
          </cell>
        </row>
        <row r="156">
          <cell r="A156" t="str">
            <v>SANTIA</v>
          </cell>
          <cell r="B156">
            <v>265</v>
          </cell>
          <cell r="C156">
            <v>3.75</v>
          </cell>
        </row>
        <row r="157">
          <cell r="A157" t="str">
            <v xml:space="preserve">GANDABAHAL </v>
          </cell>
          <cell r="B157">
            <v>440</v>
          </cell>
          <cell r="C157">
            <v>4.25</v>
          </cell>
        </row>
        <row r="158">
          <cell r="A158" t="str">
            <v>GIRISOLA</v>
          </cell>
          <cell r="B158">
            <v>230</v>
          </cell>
          <cell r="C158">
            <v>3</v>
          </cell>
        </row>
        <row r="159">
          <cell r="A159" t="str">
            <v>PATTAMUNDAI</v>
          </cell>
          <cell r="B159">
            <v>80</v>
          </cell>
          <cell r="C159">
            <v>2.25</v>
          </cell>
        </row>
        <row r="160">
          <cell r="A160" t="str">
            <v>DELANG</v>
          </cell>
          <cell r="B160">
            <v>70</v>
          </cell>
          <cell r="C160">
            <v>2.25</v>
          </cell>
        </row>
        <row r="161">
          <cell r="A161" t="str">
            <v>NIMAPARA</v>
          </cell>
          <cell r="B161">
            <v>70</v>
          </cell>
          <cell r="C161">
            <v>2.25</v>
          </cell>
        </row>
        <row r="162">
          <cell r="A162" t="str">
            <v>PIPILI</v>
          </cell>
          <cell r="B162">
            <v>55</v>
          </cell>
          <cell r="C162">
            <v>2.25</v>
          </cell>
        </row>
        <row r="163">
          <cell r="A163" t="str">
            <v>HINJILIKATU</v>
          </cell>
          <cell r="B163">
            <v>235</v>
          </cell>
          <cell r="C163">
            <v>3</v>
          </cell>
        </row>
        <row r="164">
          <cell r="A164" t="str">
            <v>TULASIPUR,NAYAGARH</v>
          </cell>
          <cell r="B164">
            <v>130</v>
          </cell>
          <cell r="C164">
            <v>3</v>
          </cell>
        </row>
        <row r="165">
          <cell r="A165" t="str">
            <v>JAJPUR</v>
          </cell>
          <cell r="B165">
            <v>85</v>
          </cell>
          <cell r="C165">
            <v>2.25</v>
          </cell>
        </row>
        <row r="166">
          <cell r="A166" t="str">
            <v>BHAWANIPATNA</v>
          </cell>
          <cell r="B166">
            <v>450</v>
          </cell>
          <cell r="C166">
            <v>4.25</v>
          </cell>
        </row>
        <row r="167">
          <cell r="A167" t="str">
            <v>BALANGA</v>
          </cell>
          <cell r="B167">
            <v>60</v>
          </cell>
          <cell r="C167">
            <v>2.25</v>
          </cell>
        </row>
        <row r="168">
          <cell r="A168" t="str">
            <v>KAKATPUR</v>
          </cell>
          <cell r="B168">
            <v>75</v>
          </cell>
          <cell r="C168">
            <v>2.25</v>
          </cell>
        </row>
        <row r="169">
          <cell r="A169" t="str">
            <v>DHARMAGARH</v>
          </cell>
          <cell r="B169">
            <v>500</v>
          </cell>
          <cell r="C169">
            <v>4.25</v>
          </cell>
        </row>
        <row r="170">
          <cell r="A170" t="str">
            <v>SIMILIPADA</v>
          </cell>
          <cell r="B170">
            <v>110</v>
          </cell>
          <cell r="C170">
            <v>2.25</v>
          </cell>
        </row>
        <row r="171">
          <cell r="A171" t="str">
            <v>CHUDAPALI (BOLANGIR)</v>
          </cell>
          <cell r="B171">
            <v>475</v>
          </cell>
          <cell r="C171">
            <v>4.25</v>
          </cell>
        </row>
        <row r="172">
          <cell r="A172" t="str">
            <v>ATIGAON</v>
          </cell>
          <cell r="B172">
            <v>490</v>
          </cell>
          <cell r="C172">
            <v>4.25</v>
          </cell>
        </row>
        <row r="173">
          <cell r="A173" t="str">
            <v>PASTIKUDI</v>
          </cell>
          <cell r="B173">
            <v>470</v>
          </cell>
          <cell r="C173">
            <v>4.25</v>
          </cell>
        </row>
        <row r="174">
          <cell r="A174" t="str">
            <v>SULIAPADA</v>
          </cell>
          <cell r="B174">
            <v>300</v>
          </cell>
          <cell r="C174">
            <v>3.75</v>
          </cell>
        </row>
        <row r="175">
          <cell r="A175" t="str">
            <v>BORDA</v>
          </cell>
          <cell r="B175">
            <v>500</v>
          </cell>
          <cell r="C175">
            <v>4.25</v>
          </cell>
        </row>
        <row r="176">
          <cell r="A176" t="str">
            <v>ANGULAI</v>
          </cell>
          <cell r="B176">
            <v>65</v>
          </cell>
          <cell r="C176">
            <v>2.25</v>
          </cell>
        </row>
        <row r="177">
          <cell r="A177" t="str">
            <v>RAIRANGPUR</v>
          </cell>
          <cell r="B177">
            <v>275</v>
          </cell>
          <cell r="C177">
            <v>3.75</v>
          </cell>
        </row>
        <row r="178">
          <cell r="A178" t="str">
            <v>BALIJHARI</v>
          </cell>
          <cell r="B178">
            <v>90</v>
          </cell>
          <cell r="C178">
            <v>2.25</v>
          </cell>
        </row>
        <row r="179">
          <cell r="A179" t="str">
            <v>JATNI</v>
          </cell>
          <cell r="B179">
            <v>55</v>
          </cell>
          <cell r="C179">
            <v>2.25</v>
          </cell>
        </row>
        <row r="180">
          <cell r="A180" t="str">
            <v>DASPALLA</v>
          </cell>
          <cell r="B180">
            <v>160</v>
          </cell>
          <cell r="C180">
            <v>3</v>
          </cell>
        </row>
        <row r="181">
          <cell r="A181" t="str">
            <v>KANDARPUR</v>
          </cell>
          <cell r="B181">
            <v>20</v>
          </cell>
          <cell r="C181">
            <v>2.25</v>
          </cell>
        </row>
        <row r="182">
          <cell r="A182" t="str">
            <v>JASIPUR</v>
          </cell>
          <cell r="B182">
            <v>265</v>
          </cell>
          <cell r="C182">
            <v>3.75</v>
          </cell>
        </row>
        <row r="183">
          <cell r="A183" t="str">
            <v>BADASAHI</v>
          </cell>
          <cell r="B183">
            <v>295</v>
          </cell>
          <cell r="C183">
            <v>3.75</v>
          </cell>
        </row>
        <row r="184">
          <cell r="A184" t="str">
            <v>LANJIPALLI</v>
          </cell>
          <cell r="B184">
            <v>220</v>
          </cell>
          <cell r="C184">
            <v>3</v>
          </cell>
        </row>
        <row r="185">
          <cell r="A185" t="str">
            <v>ULLUNDA</v>
          </cell>
          <cell r="B185">
            <v>430</v>
          </cell>
          <cell r="C185">
            <v>4.25</v>
          </cell>
        </row>
        <row r="186">
          <cell r="A186" t="str">
            <v>DHAULI BBSR</v>
          </cell>
          <cell r="B186">
            <v>45</v>
          </cell>
          <cell r="C186">
            <v>2.25</v>
          </cell>
        </row>
        <row r="187">
          <cell r="A187" t="str">
            <v>M RAMPUR</v>
          </cell>
          <cell r="B187">
            <v>460</v>
          </cell>
          <cell r="C187">
            <v>4.25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H5" t="str">
            <v>GHATAGAON</v>
          </cell>
          <cell r="I5" t="str">
            <v>KEONJHAR</v>
          </cell>
          <cell r="J5">
            <v>255</v>
          </cell>
          <cell r="K5">
            <v>20</v>
          </cell>
          <cell r="L5">
            <v>800</v>
          </cell>
          <cell r="M5">
            <v>3.75</v>
          </cell>
          <cell r="N5">
            <v>3000</v>
          </cell>
          <cell r="O5">
            <v>1500</v>
          </cell>
        </row>
        <row r="6">
          <cell r="H6" t="str">
            <v>SIMILIPADA</v>
          </cell>
          <cell r="I6" t="str">
            <v>ANGUL</v>
          </cell>
          <cell r="J6">
            <v>110</v>
          </cell>
          <cell r="K6">
            <v>8</v>
          </cell>
          <cell r="L6">
            <v>72</v>
          </cell>
          <cell r="M6">
            <v>2.25</v>
          </cell>
          <cell r="N6">
            <v>162</v>
          </cell>
          <cell r="O6">
            <v>0</v>
          </cell>
        </row>
        <row r="7">
          <cell r="H7" t="str">
            <v xml:space="preserve">KAIRASI </v>
          </cell>
          <cell r="I7" t="str">
            <v>GANJAM</v>
          </cell>
          <cell r="J7">
            <v>190</v>
          </cell>
          <cell r="K7">
            <v>88</v>
          </cell>
          <cell r="L7">
            <v>1698</v>
          </cell>
          <cell r="M7">
            <v>3</v>
          </cell>
          <cell r="N7">
            <v>5094</v>
          </cell>
          <cell r="O7">
            <v>1500</v>
          </cell>
        </row>
        <row r="8">
          <cell r="H8" t="str">
            <v>KONISI</v>
          </cell>
          <cell r="I8" t="str">
            <v>GANJAM</v>
          </cell>
          <cell r="J8">
            <v>200</v>
          </cell>
          <cell r="K8">
            <v>20</v>
          </cell>
          <cell r="L8">
            <v>166</v>
          </cell>
          <cell r="M8">
            <v>3</v>
          </cell>
          <cell r="N8">
            <v>498</v>
          </cell>
          <cell r="O8">
            <v>500</v>
          </cell>
        </row>
        <row r="9">
          <cell r="H9" t="str">
            <v>CHHATRAPUR</v>
          </cell>
          <cell r="I9" t="str">
            <v>GANJAM</v>
          </cell>
          <cell r="J9">
            <v>185</v>
          </cell>
          <cell r="K9">
            <v>6</v>
          </cell>
          <cell r="L9">
            <v>42</v>
          </cell>
          <cell r="M9">
            <v>3</v>
          </cell>
          <cell r="N9">
            <v>126</v>
          </cell>
          <cell r="O9">
            <v>500</v>
          </cell>
        </row>
        <row r="10">
          <cell r="H10" t="str">
            <v>BUGUDA</v>
          </cell>
          <cell r="I10" t="str">
            <v>GANJAM</v>
          </cell>
          <cell r="J10">
            <v>200</v>
          </cell>
          <cell r="K10">
            <v>22</v>
          </cell>
          <cell r="L10">
            <v>374</v>
          </cell>
          <cell r="M10">
            <v>3</v>
          </cell>
          <cell r="N10">
            <v>1122</v>
          </cell>
          <cell r="O10">
            <v>0</v>
          </cell>
        </row>
        <row r="11">
          <cell r="H11" t="str">
            <v>BUGUDA</v>
          </cell>
          <cell r="I11" t="str">
            <v>GANJAM</v>
          </cell>
          <cell r="J11">
            <v>200</v>
          </cell>
          <cell r="K11">
            <v>51</v>
          </cell>
          <cell r="L11">
            <v>790</v>
          </cell>
          <cell r="M11">
            <v>3</v>
          </cell>
          <cell r="N11">
            <v>2370</v>
          </cell>
          <cell r="O11">
            <v>2000</v>
          </cell>
        </row>
        <row r="12">
          <cell r="H12" t="str">
            <v>KAKATPUR</v>
          </cell>
          <cell r="I12" t="str">
            <v>PURI</v>
          </cell>
          <cell r="J12">
            <v>75</v>
          </cell>
          <cell r="K12">
            <v>33</v>
          </cell>
          <cell r="L12">
            <v>601</v>
          </cell>
          <cell r="M12">
            <v>2.25</v>
          </cell>
          <cell r="N12">
            <v>1352.25</v>
          </cell>
          <cell r="O12">
            <v>0</v>
          </cell>
        </row>
        <row r="13">
          <cell r="H13" t="str">
            <v>ATIGAON</v>
          </cell>
          <cell r="I13" t="str">
            <v>KALAHANDI</v>
          </cell>
          <cell r="J13">
            <v>490</v>
          </cell>
          <cell r="K13">
            <v>18</v>
          </cell>
          <cell r="L13">
            <v>150</v>
          </cell>
          <cell r="M13">
            <v>4.25</v>
          </cell>
          <cell r="N13">
            <v>637.5</v>
          </cell>
          <cell r="O13">
            <v>0</v>
          </cell>
        </row>
        <row r="14">
          <cell r="H14" t="str">
            <v>BHAWANIPATNA</v>
          </cell>
          <cell r="I14" t="str">
            <v>KALAHANDI</v>
          </cell>
          <cell r="J14">
            <v>450</v>
          </cell>
          <cell r="K14">
            <v>23</v>
          </cell>
          <cell r="L14">
            <v>203</v>
          </cell>
          <cell r="M14">
            <v>4.25</v>
          </cell>
          <cell r="N14">
            <v>862.75</v>
          </cell>
          <cell r="O14">
            <v>0</v>
          </cell>
        </row>
        <row r="15">
          <cell r="H15" t="str">
            <v>BUGUDA</v>
          </cell>
          <cell r="I15" t="str">
            <v>GANJAM</v>
          </cell>
          <cell r="J15">
            <v>200</v>
          </cell>
          <cell r="K15">
            <v>24</v>
          </cell>
          <cell r="L15">
            <v>430</v>
          </cell>
          <cell r="M15">
            <v>3</v>
          </cell>
          <cell r="N15">
            <v>1290</v>
          </cell>
          <cell r="O15">
            <v>0</v>
          </cell>
        </row>
        <row r="16">
          <cell r="H16" t="str">
            <v>KURUDOL</v>
          </cell>
          <cell r="I16" t="str">
            <v>ANGUL</v>
          </cell>
          <cell r="J16">
            <v>130</v>
          </cell>
          <cell r="K16">
            <v>64</v>
          </cell>
          <cell r="L16">
            <v>958</v>
          </cell>
          <cell r="M16">
            <v>3</v>
          </cell>
          <cell r="N16">
            <v>2874</v>
          </cell>
          <cell r="O16">
            <v>0</v>
          </cell>
        </row>
        <row r="17">
          <cell r="H17" t="str">
            <v>BHAWANIPATNA</v>
          </cell>
          <cell r="I17" t="str">
            <v>KALAHANDI</v>
          </cell>
          <cell r="J17">
            <v>450</v>
          </cell>
          <cell r="K17">
            <v>26</v>
          </cell>
          <cell r="L17">
            <v>546</v>
          </cell>
          <cell r="M17">
            <v>4.25</v>
          </cell>
          <cell r="N17">
            <v>2320.5</v>
          </cell>
          <cell r="O17">
            <v>0</v>
          </cell>
        </row>
        <row r="18">
          <cell r="H18" t="str">
            <v>ATIGAON</v>
          </cell>
          <cell r="I18" t="str">
            <v>KALAHANDI</v>
          </cell>
          <cell r="J18">
            <v>490</v>
          </cell>
          <cell r="K18">
            <v>19</v>
          </cell>
          <cell r="L18">
            <v>362</v>
          </cell>
          <cell r="M18">
            <v>4.25</v>
          </cell>
          <cell r="N18">
            <v>1538.5</v>
          </cell>
          <cell r="O18">
            <v>0</v>
          </cell>
        </row>
        <row r="19">
          <cell r="H19" t="str">
            <v>KURUDOL</v>
          </cell>
          <cell r="I19" t="str">
            <v>ANGUL</v>
          </cell>
          <cell r="J19">
            <v>130</v>
          </cell>
          <cell r="K19">
            <v>37</v>
          </cell>
          <cell r="L19">
            <v>717</v>
          </cell>
          <cell r="M19">
            <v>3</v>
          </cell>
          <cell r="N19">
            <v>2151</v>
          </cell>
          <cell r="O19">
            <v>1000</v>
          </cell>
        </row>
        <row r="20">
          <cell r="H20" t="str">
            <v>RUPSA</v>
          </cell>
          <cell r="I20" t="str">
            <v>BALASORE</v>
          </cell>
          <cell r="J20">
            <v>190</v>
          </cell>
          <cell r="K20">
            <v>18</v>
          </cell>
          <cell r="L20">
            <v>392</v>
          </cell>
          <cell r="M20">
            <v>3</v>
          </cell>
          <cell r="N20">
            <v>1176</v>
          </cell>
          <cell r="O20">
            <v>700</v>
          </cell>
        </row>
        <row r="21">
          <cell r="H21" t="str">
            <v>BHAWANIPATNA</v>
          </cell>
          <cell r="I21" t="str">
            <v>KALAHANDI</v>
          </cell>
          <cell r="J21">
            <v>450</v>
          </cell>
          <cell r="K21">
            <v>10</v>
          </cell>
          <cell r="L21">
            <v>130</v>
          </cell>
          <cell r="M21">
            <v>4.25</v>
          </cell>
          <cell r="N21">
            <v>552.5</v>
          </cell>
          <cell r="O21">
            <v>0</v>
          </cell>
        </row>
        <row r="22">
          <cell r="H22" t="str">
            <v>BHAWANIPATNA</v>
          </cell>
          <cell r="I22" t="str">
            <v>KALAHANDI</v>
          </cell>
          <cell r="J22">
            <v>450</v>
          </cell>
          <cell r="K22">
            <v>18</v>
          </cell>
          <cell r="L22">
            <v>298</v>
          </cell>
          <cell r="M22">
            <v>4.25</v>
          </cell>
          <cell r="N22">
            <v>1266.5</v>
          </cell>
          <cell r="O22">
            <v>0</v>
          </cell>
        </row>
        <row r="23">
          <cell r="H23" t="str">
            <v>ATIGAON</v>
          </cell>
          <cell r="I23" t="str">
            <v>KALAHANDI</v>
          </cell>
          <cell r="J23">
            <v>490</v>
          </cell>
          <cell r="K23">
            <v>16</v>
          </cell>
          <cell r="L23">
            <v>287</v>
          </cell>
          <cell r="M23">
            <v>4.25</v>
          </cell>
          <cell r="N23">
            <v>1219.75</v>
          </cell>
          <cell r="O23">
            <v>1000</v>
          </cell>
        </row>
        <row r="24">
          <cell r="H24" t="str">
            <v>SIMILIPADA</v>
          </cell>
          <cell r="I24" t="str">
            <v>ANGUL</v>
          </cell>
          <cell r="J24">
            <v>110</v>
          </cell>
          <cell r="K24">
            <v>29</v>
          </cell>
          <cell r="L24">
            <v>581</v>
          </cell>
          <cell r="M24">
            <v>2.25</v>
          </cell>
          <cell r="N24">
            <v>1307.25</v>
          </cell>
          <cell r="O24">
            <v>0</v>
          </cell>
        </row>
        <row r="25">
          <cell r="H25" t="str">
            <v>KAKATPUR</v>
          </cell>
          <cell r="I25" t="str">
            <v>PURI</v>
          </cell>
          <cell r="J25">
            <v>75</v>
          </cell>
          <cell r="K25">
            <v>27</v>
          </cell>
          <cell r="L25">
            <v>546</v>
          </cell>
          <cell r="M25">
            <v>2.25</v>
          </cell>
          <cell r="N25">
            <v>1228.5</v>
          </cell>
          <cell r="O25">
            <v>0</v>
          </cell>
        </row>
        <row r="26">
          <cell r="H26" t="str">
            <v>BIRAMAHARAJPUR</v>
          </cell>
          <cell r="I26" t="str">
            <v>SONEPUR</v>
          </cell>
          <cell r="J26">
            <v>430</v>
          </cell>
          <cell r="K26">
            <v>26</v>
          </cell>
          <cell r="L26">
            <v>1000</v>
          </cell>
          <cell r="M26">
            <v>4.25</v>
          </cell>
          <cell r="N26">
            <v>4250</v>
          </cell>
          <cell r="O26">
            <v>2000</v>
          </cell>
        </row>
        <row r="27">
          <cell r="H27" t="str">
            <v>REMUNA</v>
          </cell>
          <cell r="I27" t="str">
            <v>BALASORE</v>
          </cell>
          <cell r="J27">
            <v>210</v>
          </cell>
          <cell r="K27">
            <v>36</v>
          </cell>
          <cell r="L27">
            <v>808</v>
          </cell>
          <cell r="M27">
            <v>3</v>
          </cell>
          <cell r="N27">
            <v>2424</v>
          </cell>
          <cell r="O27">
            <v>1500</v>
          </cell>
        </row>
        <row r="28">
          <cell r="H28" t="str">
            <v>REMUNA</v>
          </cell>
          <cell r="I28" t="str">
            <v>BALASORE</v>
          </cell>
          <cell r="J28">
            <v>210</v>
          </cell>
          <cell r="K28">
            <v>20</v>
          </cell>
          <cell r="L28">
            <v>428</v>
          </cell>
          <cell r="M28">
            <v>3</v>
          </cell>
          <cell r="N28">
            <v>1284</v>
          </cell>
          <cell r="O28">
            <v>0</v>
          </cell>
        </row>
        <row r="29">
          <cell r="H29" t="str">
            <v>REMUNA</v>
          </cell>
          <cell r="I29" t="str">
            <v>BALASORE</v>
          </cell>
          <cell r="J29">
            <v>210</v>
          </cell>
          <cell r="K29">
            <v>5</v>
          </cell>
          <cell r="L29">
            <v>67</v>
          </cell>
          <cell r="M29">
            <v>3</v>
          </cell>
          <cell r="N29">
            <v>201</v>
          </cell>
          <cell r="O29">
            <v>0</v>
          </cell>
        </row>
        <row r="30">
          <cell r="H30" t="str">
            <v>AMBAPUA GANJAM</v>
          </cell>
          <cell r="I30" t="str">
            <v>GANJAM</v>
          </cell>
          <cell r="J30">
            <v>210</v>
          </cell>
          <cell r="K30">
            <v>28</v>
          </cell>
          <cell r="L30">
            <v>582</v>
          </cell>
          <cell r="M30">
            <v>3</v>
          </cell>
          <cell r="N30">
            <v>1746</v>
          </cell>
          <cell r="O30">
            <v>800</v>
          </cell>
        </row>
        <row r="31">
          <cell r="H31" t="str">
            <v>ATIGAON</v>
          </cell>
          <cell r="I31" t="str">
            <v>KALAHANDI</v>
          </cell>
          <cell r="J31">
            <v>490</v>
          </cell>
          <cell r="K31">
            <v>15</v>
          </cell>
          <cell r="L31">
            <v>262</v>
          </cell>
          <cell r="M31">
            <v>4.25</v>
          </cell>
          <cell r="N31">
            <v>1113.5</v>
          </cell>
          <cell r="O31">
            <v>1500</v>
          </cell>
        </row>
        <row r="32">
          <cell r="H32" t="str">
            <v>DHARMAGARH</v>
          </cell>
          <cell r="I32" t="str">
            <v>KALAHANDI</v>
          </cell>
          <cell r="J32">
            <v>500</v>
          </cell>
          <cell r="K32">
            <v>8</v>
          </cell>
          <cell r="L32">
            <v>124</v>
          </cell>
          <cell r="M32">
            <v>4.25</v>
          </cell>
          <cell r="N32">
            <v>527</v>
          </cell>
          <cell r="O32">
            <v>0</v>
          </cell>
        </row>
        <row r="33">
          <cell r="H33" t="str">
            <v>DHARMAGARH</v>
          </cell>
          <cell r="I33" t="str">
            <v>KALAHANDI</v>
          </cell>
          <cell r="J33">
            <v>500</v>
          </cell>
          <cell r="K33">
            <v>15</v>
          </cell>
          <cell r="L33">
            <v>176</v>
          </cell>
          <cell r="M33">
            <v>4.25</v>
          </cell>
          <cell r="N33">
            <v>748</v>
          </cell>
          <cell r="O33">
            <v>0</v>
          </cell>
        </row>
        <row r="34">
          <cell r="H34" t="str">
            <v>DHARMAGARH</v>
          </cell>
          <cell r="I34" t="str">
            <v>KALAHANDI</v>
          </cell>
          <cell r="J34">
            <v>500</v>
          </cell>
          <cell r="K34">
            <v>23</v>
          </cell>
          <cell r="L34">
            <v>421</v>
          </cell>
          <cell r="M34">
            <v>4.25</v>
          </cell>
          <cell r="N34">
            <v>1789.25</v>
          </cell>
          <cell r="O34">
            <v>0</v>
          </cell>
        </row>
        <row r="35">
          <cell r="H35" t="str">
            <v>DHARMAGARH</v>
          </cell>
          <cell r="I35" t="str">
            <v>KALAHANDI</v>
          </cell>
          <cell r="J35">
            <v>500</v>
          </cell>
          <cell r="K35">
            <v>26</v>
          </cell>
          <cell r="L35">
            <v>515</v>
          </cell>
          <cell r="M35">
            <v>4.25</v>
          </cell>
          <cell r="N35">
            <v>2188.75</v>
          </cell>
          <cell r="O35">
            <v>1000</v>
          </cell>
        </row>
        <row r="36">
          <cell r="H36" t="str">
            <v>DHARMAGARH</v>
          </cell>
          <cell r="I36" t="str">
            <v>KALAHANDI</v>
          </cell>
          <cell r="J36">
            <v>500</v>
          </cell>
          <cell r="K36">
            <v>8</v>
          </cell>
          <cell r="L36">
            <v>63</v>
          </cell>
          <cell r="M36">
            <v>4.25</v>
          </cell>
          <cell r="N36">
            <v>267.75</v>
          </cell>
          <cell r="O36">
            <v>0</v>
          </cell>
        </row>
        <row r="37">
          <cell r="H37" t="str">
            <v>KAKATPUR</v>
          </cell>
          <cell r="I37" t="str">
            <v>PURI</v>
          </cell>
          <cell r="J37">
            <v>75</v>
          </cell>
          <cell r="K37">
            <v>12</v>
          </cell>
          <cell r="L37">
            <v>214</v>
          </cell>
          <cell r="M37">
            <v>2.25</v>
          </cell>
          <cell r="N37">
            <v>481.5</v>
          </cell>
          <cell r="O37">
            <v>500</v>
          </cell>
        </row>
        <row r="38">
          <cell r="H38" t="str">
            <v>REMUNA</v>
          </cell>
          <cell r="I38" t="str">
            <v>BALASORE</v>
          </cell>
          <cell r="J38">
            <v>210</v>
          </cell>
          <cell r="K38">
            <v>13</v>
          </cell>
          <cell r="L38">
            <v>226</v>
          </cell>
          <cell r="M38">
            <v>3</v>
          </cell>
          <cell r="N38">
            <v>678</v>
          </cell>
          <cell r="O38">
            <v>0</v>
          </cell>
        </row>
        <row r="39">
          <cell r="H39" t="str">
            <v>KHANDAPADA</v>
          </cell>
          <cell r="I39" t="str">
            <v>NAYAGARH</v>
          </cell>
          <cell r="J39">
            <v>120</v>
          </cell>
          <cell r="K39">
            <v>25</v>
          </cell>
          <cell r="L39">
            <v>255</v>
          </cell>
          <cell r="M39">
            <v>2.25</v>
          </cell>
          <cell r="N39">
            <v>573.75</v>
          </cell>
          <cell r="O39">
            <v>0</v>
          </cell>
        </row>
        <row r="40">
          <cell r="H40" t="str">
            <v>DELANG</v>
          </cell>
          <cell r="I40" t="str">
            <v>PURI</v>
          </cell>
          <cell r="J40">
            <v>70</v>
          </cell>
          <cell r="K40">
            <v>13</v>
          </cell>
          <cell r="L40">
            <v>270</v>
          </cell>
          <cell r="M40">
            <v>2.25</v>
          </cell>
          <cell r="N40">
            <v>607.5</v>
          </cell>
          <cell r="O40">
            <v>500</v>
          </cell>
        </row>
        <row r="41">
          <cell r="H41" t="str">
            <v>KHANDAPADA</v>
          </cell>
          <cell r="I41" t="str">
            <v>NAYAGARH</v>
          </cell>
          <cell r="J41">
            <v>120</v>
          </cell>
          <cell r="K41">
            <v>24</v>
          </cell>
          <cell r="L41">
            <v>537</v>
          </cell>
          <cell r="M41">
            <v>2.25</v>
          </cell>
          <cell r="N41">
            <v>1208.25</v>
          </cell>
          <cell r="O41">
            <v>1000</v>
          </cell>
        </row>
        <row r="42">
          <cell r="H42" t="str">
            <v>BANKI</v>
          </cell>
          <cell r="I42" t="str">
            <v>CUTTACK</v>
          </cell>
          <cell r="J42">
            <v>50</v>
          </cell>
          <cell r="K42">
            <v>4</v>
          </cell>
          <cell r="L42">
            <v>37</v>
          </cell>
          <cell r="M42">
            <v>2.25</v>
          </cell>
          <cell r="N42">
            <v>83.25</v>
          </cell>
          <cell r="O42">
            <v>500</v>
          </cell>
        </row>
        <row r="43">
          <cell r="H43" t="str">
            <v>KHURDA</v>
          </cell>
          <cell r="I43" t="str">
            <v>KHURDA</v>
          </cell>
          <cell r="J43">
            <v>60</v>
          </cell>
          <cell r="K43">
            <v>2</v>
          </cell>
          <cell r="L43">
            <v>16</v>
          </cell>
          <cell r="M43">
            <v>2.25</v>
          </cell>
          <cell r="N43">
            <v>36</v>
          </cell>
          <cell r="O43">
            <v>0</v>
          </cell>
        </row>
        <row r="44">
          <cell r="H44" t="str">
            <v>DELANG</v>
          </cell>
          <cell r="I44" t="str">
            <v>PURI</v>
          </cell>
          <cell r="J44">
            <v>70</v>
          </cell>
          <cell r="K44">
            <v>4</v>
          </cell>
          <cell r="L44">
            <v>91</v>
          </cell>
          <cell r="M44">
            <v>2.25</v>
          </cell>
          <cell r="N44">
            <v>204.75</v>
          </cell>
          <cell r="O44">
            <v>500</v>
          </cell>
        </row>
        <row r="45">
          <cell r="H45" t="str">
            <v>KAKATPUR</v>
          </cell>
          <cell r="I45" t="str">
            <v>PURI</v>
          </cell>
          <cell r="J45">
            <v>75</v>
          </cell>
          <cell r="K45">
            <v>5</v>
          </cell>
          <cell r="L45">
            <v>104</v>
          </cell>
          <cell r="M45">
            <v>2.25</v>
          </cell>
          <cell r="N45">
            <v>234</v>
          </cell>
          <cell r="O45">
            <v>0</v>
          </cell>
        </row>
        <row r="46">
          <cell r="H46" t="str">
            <v>BHAWANIPATNA</v>
          </cell>
          <cell r="I46" t="str">
            <v>KALAHANDI</v>
          </cell>
          <cell r="J46">
            <v>450</v>
          </cell>
          <cell r="K46">
            <v>6</v>
          </cell>
          <cell r="L46">
            <v>145</v>
          </cell>
          <cell r="M46">
            <v>4.25</v>
          </cell>
          <cell r="N46">
            <v>616.25</v>
          </cell>
          <cell r="O46">
            <v>0</v>
          </cell>
        </row>
        <row r="47">
          <cell r="H47" t="str">
            <v>ATIGAON</v>
          </cell>
          <cell r="I47" t="str">
            <v>KALAHANDI</v>
          </cell>
          <cell r="J47">
            <v>490</v>
          </cell>
          <cell r="K47">
            <v>6</v>
          </cell>
          <cell r="L47">
            <v>174</v>
          </cell>
          <cell r="M47">
            <v>4.25</v>
          </cell>
          <cell r="N47">
            <v>739.5</v>
          </cell>
          <cell r="O47">
            <v>1000</v>
          </cell>
        </row>
        <row r="48">
          <cell r="H48" t="str">
            <v>DHARMAGARH</v>
          </cell>
          <cell r="I48" t="str">
            <v>KALAHANDI</v>
          </cell>
          <cell r="J48">
            <v>500</v>
          </cell>
          <cell r="K48">
            <v>7</v>
          </cell>
          <cell r="L48">
            <v>154</v>
          </cell>
          <cell r="M48">
            <v>4.25</v>
          </cell>
          <cell r="N48">
            <v>654.5</v>
          </cell>
          <cell r="O48">
            <v>0</v>
          </cell>
        </row>
        <row r="49">
          <cell r="H49" t="str">
            <v xml:space="preserve">KAIRASI </v>
          </cell>
          <cell r="I49" t="str">
            <v>GANJAM</v>
          </cell>
          <cell r="J49">
            <v>190</v>
          </cell>
          <cell r="K49">
            <v>61</v>
          </cell>
          <cell r="L49">
            <v>1042</v>
          </cell>
          <cell r="M49">
            <v>3</v>
          </cell>
          <cell r="N49">
            <v>3126</v>
          </cell>
          <cell r="O49">
            <v>1000</v>
          </cell>
        </row>
        <row r="50">
          <cell r="H50" t="str">
            <v>SIMILIPADA</v>
          </cell>
          <cell r="I50" t="str">
            <v>ANGUL</v>
          </cell>
          <cell r="J50">
            <v>110</v>
          </cell>
          <cell r="K50">
            <v>36</v>
          </cell>
          <cell r="L50">
            <v>866</v>
          </cell>
          <cell r="M50">
            <v>2.25</v>
          </cell>
          <cell r="N50">
            <v>1948.5</v>
          </cell>
          <cell r="O50">
            <v>700</v>
          </cell>
        </row>
        <row r="51">
          <cell r="H51" t="str">
            <v>BHAWANIPATNA</v>
          </cell>
          <cell r="I51" t="str">
            <v>KALAHANDI</v>
          </cell>
          <cell r="J51">
            <v>450</v>
          </cell>
          <cell r="K51">
            <v>21</v>
          </cell>
          <cell r="L51">
            <v>430</v>
          </cell>
          <cell r="M51">
            <v>4.25</v>
          </cell>
          <cell r="N51">
            <v>1827.5</v>
          </cell>
          <cell r="O51">
            <v>0</v>
          </cell>
        </row>
        <row r="52">
          <cell r="H52" t="str">
            <v>BALANGA</v>
          </cell>
          <cell r="I52" t="str">
            <v>PURI</v>
          </cell>
          <cell r="J52">
            <v>60</v>
          </cell>
          <cell r="K52">
            <v>25</v>
          </cell>
          <cell r="L52">
            <v>433</v>
          </cell>
          <cell r="M52">
            <v>2.25</v>
          </cell>
          <cell r="N52">
            <v>974.25</v>
          </cell>
          <cell r="O52">
            <v>500</v>
          </cell>
        </row>
        <row r="53">
          <cell r="H53" t="str">
            <v>ANANTAPUR SORO</v>
          </cell>
          <cell r="I53" t="str">
            <v>BALASORE</v>
          </cell>
          <cell r="J53">
            <v>150</v>
          </cell>
          <cell r="K53">
            <v>33</v>
          </cell>
          <cell r="L53">
            <v>433</v>
          </cell>
          <cell r="M53">
            <v>3</v>
          </cell>
          <cell r="N53">
            <v>1299</v>
          </cell>
          <cell r="O53">
            <v>700</v>
          </cell>
        </row>
        <row r="54">
          <cell r="H54" t="str">
            <v>BHAWANIPATNA</v>
          </cell>
          <cell r="I54" t="str">
            <v>KALAHANDI</v>
          </cell>
          <cell r="J54">
            <v>450</v>
          </cell>
          <cell r="K54">
            <v>24</v>
          </cell>
          <cell r="L54">
            <v>220</v>
          </cell>
          <cell r="M54">
            <v>4.25</v>
          </cell>
          <cell r="N54">
            <v>935</v>
          </cell>
          <cell r="O54">
            <v>0</v>
          </cell>
        </row>
        <row r="55">
          <cell r="H55" t="str">
            <v>BHAWANIPATNA</v>
          </cell>
          <cell r="I55" t="str">
            <v>KALAHANDI</v>
          </cell>
          <cell r="J55">
            <v>450</v>
          </cell>
          <cell r="K55">
            <v>6</v>
          </cell>
          <cell r="L55">
            <v>79</v>
          </cell>
          <cell r="M55">
            <v>4.25</v>
          </cell>
          <cell r="N55">
            <v>335.75</v>
          </cell>
          <cell r="O55">
            <v>0</v>
          </cell>
        </row>
        <row r="56">
          <cell r="H56" t="str">
            <v>KAMAKHYANAGAR</v>
          </cell>
          <cell r="I56" t="str">
            <v>DHENKANAL</v>
          </cell>
          <cell r="J56">
            <v>90</v>
          </cell>
          <cell r="K56">
            <v>46</v>
          </cell>
          <cell r="L56">
            <v>1010.45</v>
          </cell>
          <cell r="M56">
            <v>2.25</v>
          </cell>
          <cell r="N56">
            <v>2273.5125000000003</v>
          </cell>
          <cell r="O56">
            <v>0</v>
          </cell>
        </row>
        <row r="57">
          <cell r="H57" t="str">
            <v>BHAWANIPATNA</v>
          </cell>
          <cell r="I57" t="str">
            <v>KALAHANDI</v>
          </cell>
          <cell r="J57">
            <v>450</v>
          </cell>
          <cell r="K57">
            <v>23</v>
          </cell>
          <cell r="L57">
            <v>470</v>
          </cell>
          <cell r="M57">
            <v>4.25</v>
          </cell>
          <cell r="N57">
            <v>1997.5</v>
          </cell>
          <cell r="O57">
            <v>0</v>
          </cell>
        </row>
        <row r="58">
          <cell r="H58" t="str">
            <v>DHARMAGARH</v>
          </cell>
          <cell r="I58" t="str">
            <v>KALAHANDI</v>
          </cell>
          <cell r="J58">
            <v>500</v>
          </cell>
          <cell r="K58">
            <v>118</v>
          </cell>
          <cell r="L58">
            <v>2270</v>
          </cell>
          <cell r="M58">
            <v>4.25</v>
          </cell>
          <cell r="N58">
            <v>9647.5</v>
          </cell>
          <cell r="O58">
            <v>2500</v>
          </cell>
        </row>
        <row r="59">
          <cell r="H59" t="str">
            <v>REMUNA</v>
          </cell>
          <cell r="I59" t="str">
            <v>BALASORE</v>
          </cell>
          <cell r="J59">
            <v>210</v>
          </cell>
          <cell r="K59">
            <v>39</v>
          </cell>
          <cell r="L59">
            <v>648</v>
          </cell>
          <cell r="M59">
            <v>3</v>
          </cell>
          <cell r="N59">
            <v>1944</v>
          </cell>
          <cell r="O59">
            <v>1000</v>
          </cell>
        </row>
        <row r="60">
          <cell r="H60" t="str">
            <v>BHAWANIPATNA</v>
          </cell>
          <cell r="I60" t="str">
            <v>KALAHANDI</v>
          </cell>
          <cell r="J60">
            <v>450</v>
          </cell>
          <cell r="K60">
            <v>21</v>
          </cell>
          <cell r="L60">
            <v>514</v>
          </cell>
          <cell r="M60">
            <v>4.25</v>
          </cell>
          <cell r="N60">
            <v>2184.5</v>
          </cell>
          <cell r="O60">
            <v>0</v>
          </cell>
        </row>
        <row r="61">
          <cell r="H61" t="str">
            <v>BHAWANIPATNA</v>
          </cell>
          <cell r="I61" t="str">
            <v>KALAHANDI</v>
          </cell>
          <cell r="J61">
            <v>450</v>
          </cell>
          <cell r="K61">
            <v>22</v>
          </cell>
          <cell r="L61">
            <v>348</v>
          </cell>
          <cell r="M61">
            <v>4.25</v>
          </cell>
          <cell r="N61">
            <v>1479</v>
          </cell>
          <cell r="O61">
            <v>0</v>
          </cell>
        </row>
        <row r="62">
          <cell r="H62" t="str">
            <v>TULSIPUR</v>
          </cell>
          <cell r="I62" t="str">
            <v>NAYAGARH</v>
          </cell>
          <cell r="J62">
            <v>20</v>
          </cell>
          <cell r="K62">
            <v>12</v>
          </cell>
          <cell r="L62">
            <v>276</v>
          </cell>
          <cell r="M62">
            <v>2.25</v>
          </cell>
          <cell r="N62">
            <v>621</v>
          </cell>
          <cell r="O62">
            <v>500</v>
          </cell>
        </row>
        <row r="63">
          <cell r="H63" t="str">
            <v>TULSIPUR</v>
          </cell>
          <cell r="I63" t="str">
            <v>NAYAGARH</v>
          </cell>
          <cell r="J63">
            <v>20</v>
          </cell>
          <cell r="K63">
            <v>15</v>
          </cell>
          <cell r="L63">
            <v>309</v>
          </cell>
          <cell r="M63">
            <v>2.25</v>
          </cell>
          <cell r="N63">
            <v>695.25</v>
          </cell>
          <cell r="O63">
            <v>500</v>
          </cell>
        </row>
        <row r="64">
          <cell r="H64" t="str">
            <v>CHHATRAPUR</v>
          </cell>
          <cell r="I64" t="str">
            <v>GANJAM</v>
          </cell>
          <cell r="J64">
            <v>185</v>
          </cell>
          <cell r="K64">
            <v>18</v>
          </cell>
          <cell r="L64">
            <v>322</v>
          </cell>
          <cell r="M64">
            <v>3</v>
          </cell>
          <cell r="N64">
            <v>966</v>
          </cell>
          <cell r="O64">
            <v>700</v>
          </cell>
        </row>
        <row r="65">
          <cell r="H65" t="str">
            <v>BHAWANIPATNA</v>
          </cell>
          <cell r="I65" t="str">
            <v>KALAHANDI</v>
          </cell>
          <cell r="J65">
            <v>450</v>
          </cell>
          <cell r="K65">
            <v>21</v>
          </cell>
          <cell r="L65">
            <v>171</v>
          </cell>
          <cell r="M65">
            <v>4.25</v>
          </cell>
          <cell r="N65">
            <v>726.75</v>
          </cell>
          <cell r="O65">
            <v>0</v>
          </cell>
        </row>
        <row r="66">
          <cell r="H66" t="str">
            <v>SANKHACHILA</v>
          </cell>
          <cell r="I66" t="str">
            <v xml:space="preserve">	JAJPUR</v>
          </cell>
          <cell r="J66">
            <v>70</v>
          </cell>
          <cell r="K66">
            <v>47</v>
          </cell>
          <cell r="L66">
            <v>634</v>
          </cell>
          <cell r="M66">
            <v>2.25</v>
          </cell>
          <cell r="N66">
            <v>1426.5</v>
          </cell>
          <cell r="O66">
            <v>600</v>
          </cell>
        </row>
        <row r="67">
          <cell r="H67" t="str">
            <v>DANAGADI</v>
          </cell>
          <cell r="I67" t="str">
            <v xml:space="preserve">	JAJPUR</v>
          </cell>
          <cell r="J67">
            <v>90</v>
          </cell>
          <cell r="K67">
            <v>15</v>
          </cell>
          <cell r="L67">
            <v>435</v>
          </cell>
          <cell r="M67">
            <v>2.25</v>
          </cell>
          <cell r="N67">
            <v>978.75</v>
          </cell>
          <cell r="O67">
            <v>1000</v>
          </cell>
        </row>
        <row r="68">
          <cell r="H68" t="str">
            <v>PIPILI</v>
          </cell>
          <cell r="I68" t="str">
            <v>PURI</v>
          </cell>
          <cell r="J68">
            <v>55</v>
          </cell>
          <cell r="K68">
            <v>50</v>
          </cell>
          <cell r="L68">
            <v>803</v>
          </cell>
          <cell r="M68">
            <v>2.25</v>
          </cell>
          <cell r="N68">
            <v>1806.75</v>
          </cell>
          <cell r="O68">
            <v>0</v>
          </cell>
        </row>
        <row r="69">
          <cell r="H69" t="str">
            <v>BALARAM PRASAD</v>
          </cell>
          <cell r="I69" t="str">
            <v>ANGUL</v>
          </cell>
          <cell r="J69">
            <v>125</v>
          </cell>
          <cell r="K69">
            <v>33</v>
          </cell>
          <cell r="L69">
            <v>760</v>
          </cell>
          <cell r="M69">
            <v>3</v>
          </cell>
          <cell r="N69">
            <v>2280</v>
          </cell>
          <cell r="O69">
            <v>500</v>
          </cell>
        </row>
        <row r="70">
          <cell r="H70" t="str">
            <v xml:space="preserve">KAIRASI </v>
          </cell>
          <cell r="I70" t="str">
            <v>GANJAM</v>
          </cell>
          <cell r="J70">
            <v>190</v>
          </cell>
          <cell r="K70">
            <v>49</v>
          </cell>
          <cell r="L70">
            <v>708</v>
          </cell>
          <cell r="M70">
            <v>3</v>
          </cell>
          <cell r="N70">
            <v>2124</v>
          </cell>
          <cell r="O70">
            <v>1000</v>
          </cell>
        </row>
        <row r="71">
          <cell r="H71" t="str">
            <v>RAIPUR (CUTTACK)</v>
          </cell>
          <cell r="I71" t="str">
            <v>CUTTACK</v>
          </cell>
          <cell r="J71">
            <v>35</v>
          </cell>
          <cell r="K71">
            <v>35</v>
          </cell>
          <cell r="L71">
            <v>639</v>
          </cell>
          <cell r="M71">
            <v>2.25</v>
          </cell>
          <cell r="N71">
            <v>1437.75</v>
          </cell>
          <cell r="O71">
            <v>200</v>
          </cell>
        </row>
        <row r="72">
          <cell r="H72" t="str">
            <v>BHAWANIPATNA</v>
          </cell>
          <cell r="I72" t="str">
            <v>KALAHANDI</v>
          </cell>
          <cell r="J72">
            <v>450</v>
          </cell>
          <cell r="K72">
            <v>5</v>
          </cell>
          <cell r="L72">
            <v>45</v>
          </cell>
          <cell r="M72">
            <v>4.25</v>
          </cell>
          <cell r="N72">
            <v>191.25</v>
          </cell>
          <cell r="O72">
            <v>0</v>
          </cell>
        </row>
        <row r="73">
          <cell r="H73" t="str">
            <v>KENDRAPARA</v>
          </cell>
          <cell r="I73" t="str">
            <v>KENDRAPARA</v>
          </cell>
          <cell r="J73">
            <v>85</v>
          </cell>
          <cell r="K73">
            <v>65</v>
          </cell>
          <cell r="L73">
            <v>1195</v>
          </cell>
          <cell r="M73">
            <v>2.25</v>
          </cell>
          <cell r="N73">
            <v>2688.75</v>
          </cell>
          <cell r="O73">
            <v>0</v>
          </cell>
        </row>
        <row r="74">
          <cell r="H74" t="str">
            <v>RUPSA</v>
          </cell>
          <cell r="I74" t="str">
            <v>BALASORE</v>
          </cell>
          <cell r="J74">
            <v>190</v>
          </cell>
          <cell r="K74">
            <v>10</v>
          </cell>
          <cell r="L74">
            <v>291</v>
          </cell>
          <cell r="M74">
            <v>3</v>
          </cell>
          <cell r="N74">
            <v>873</v>
          </cell>
          <cell r="O74">
            <v>500</v>
          </cell>
        </row>
        <row r="75">
          <cell r="H75" t="str">
            <v>DELANG</v>
          </cell>
          <cell r="I75" t="str">
            <v>PURI</v>
          </cell>
          <cell r="J75">
            <v>70</v>
          </cell>
          <cell r="K75">
            <v>69</v>
          </cell>
          <cell r="L75">
            <v>1596</v>
          </cell>
          <cell r="M75">
            <v>2.25</v>
          </cell>
          <cell r="N75">
            <v>3591</v>
          </cell>
          <cell r="O75">
            <v>800</v>
          </cell>
        </row>
        <row r="76">
          <cell r="H76" t="str">
            <v>BHAWANIPATNA</v>
          </cell>
          <cell r="I76" t="str">
            <v>KALAHANDI</v>
          </cell>
          <cell r="J76">
            <v>450</v>
          </cell>
          <cell r="K76">
            <v>13</v>
          </cell>
          <cell r="L76">
            <v>170</v>
          </cell>
          <cell r="M76">
            <v>4.25</v>
          </cell>
          <cell r="N76">
            <v>722.5</v>
          </cell>
          <cell r="O76">
            <v>0</v>
          </cell>
        </row>
        <row r="77">
          <cell r="H77" t="str">
            <v>BANKI</v>
          </cell>
          <cell r="I77" t="str">
            <v>CUTTACK</v>
          </cell>
          <cell r="J77">
            <v>50</v>
          </cell>
          <cell r="K77">
            <v>22</v>
          </cell>
          <cell r="L77">
            <v>486</v>
          </cell>
          <cell r="M77">
            <v>2.25</v>
          </cell>
          <cell r="N77">
            <v>1093.5</v>
          </cell>
          <cell r="O77">
            <v>700</v>
          </cell>
        </row>
        <row r="78">
          <cell r="H78" t="str">
            <v>BALANGA</v>
          </cell>
          <cell r="I78" t="str">
            <v>PURI</v>
          </cell>
          <cell r="J78">
            <v>60</v>
          </cell>
          <cell r="K78">
            <v>20</v>
          </cell>
          <cell r="L78">
            <v>800</v>
          </cell>
          <cell r="M78">
            <v>2.25</v>
          </cell>
          <cell r="N78">
            <v>1800</v>
          </cell>
          <cell r="O78">
            <v>700</v>
          </cell>
        </row>
        <row r="79">
          <cell r="H79" t="str">
            <v xml:space="preserve">KAIRASI </v>
          </cell>
          <cell r="I79" t="str">
            <v>GANJAM</v>
          </cell>
          <cell r="J79">
            <v>190</v>
          </cell>
          <cell r="K79">
            <v>42</v>
          </cell>
          <cell r="L79">
            <v>980</v>
          </cell>
          <cell r="M79">
            <v>3</v>
          </cell>
          <cell r="N79">
            <v>2940</v>
          </cell>
          <cell r="O79">
            <v>1000</v>
          </cell>
        </row>
        <row r="80">
          <cell r="H80" t="str">
            <v>BALANGA</v>
          </cell>
          <cell r="I80" t="str">
            <v>PURI</v>
          </cell>
          <cell r="J80">
            <v>60</v>
          </cell>
          <cell r="K80">
            <v>25</v>
          </cell>
          <cell r="L80">
            <v>435</v>
          </cell>
          <cell r="M80">
            <v>2.25</v>
          </cell>
          <cell r="N80">
            <v>978.75</v>
          </cell>
          <cell r="O80">
            <v>500</v>
          </cell>
        </row>
        <row r="81">
          <cell r="H81" t="str">
            <v>ATIGAON</v>
          </cell>
          <cell r="I81" t="str">
            <v>KALAHANDI</v>
          </cell>
          <cell r="J81">
            <v>490</v>
          </cell>
          <cell r="K81">
            <v>4</v>
          </cell>
          <cell r="L81">
            <v>116</v>
          </cell>
          <cell r="M81">
            <v>4.25</v>
          </cell>
          <cell r="N81">
            <v>493</v>
          </cell>
          <cell r="O81">
            <v>1000</v>
          </cell>
        </row>
        <row r="82">
          <cell r="H82" t="str">
            <v>KENDRAPARA</v>
          </cell>
          <cell r="I82" t="str">
            <v>KENDRAPARA</v>
          </cell>
          <cell r="J82">
            <v>85</v>
          </cell>
          <cell r="K82">
            <v>23</v>
          </cell>
          <cell r="L82">
            <v>389</v>
          </cell>
          <cell r="M82">
            <v>2.25</v>
          </cell>
          <cell r="N82">
            <v>875.25</v>
          </cell>
          <cell r="O82">
            <v>0</v>
          </cell>
        </row>
        <row r="83">
          <cell r="H83" t="str">
            <v>SASON</v>
          </cell>
          <cell r="I83" t="str">
            <v>SAMBALPUR</v>
          </cell>
          <cell r="J83">
            <v>320</v>
          </cell>
          <cell r="K83">
            <v>10</v>
          </cell>
          <cell r="L83">
            <v>78</v>
          </cell>
          <cell r="M83">
            <v>3.75</v>
          </cell>
          <cell r="N83">
            <v>292.5</v>
          </cell>
          <cell r="O83">
            <v>500</v>
          </cell>
        </row>
        <row r="84">
          <cell r="H84" t="str">
            <v>KONISI</v>
          </cell>
          <cell r="I84" t="str">
            <v>GANJAM</v>
          </cell>
          <cell r="J84">
            <v>200</v>
          </cell>
          <cell r="K84">
            <v>22</v>
          </cell>
          <cell r="L84">
            <v>389</v>
          </cell>
          <cell r="M84">
            <v>3</v>
          </cell>
          <cell r="N84">
            <v>1167</v>
          </cell>
          <cell r="O84">
            <v>700</v>
          </cell>
        </row>
        <row r="85">
          <cell r="H85" t="str">
            <v>DHANUPALI</v>
          </cell>
          <cell r="I85" t="str">
            <v>SAMBALPUR</v>
          </cell>
          <cell r="J85">
            <v>295</v>
          </cell>
          <cell r="K85">
            <v>10</v>
          </cell>
          <cell r="L85">
            <v>78</v>
          </cell>
          <cell r="M85">
            <v>3</v>
          </cell>
          <cell r="N85">
            <v>234</v>
          </cell>
          <cell r="O85">
            <v>0</v>
          </cell>
        </row>
        <row r="86">
          <cell r="H86" t="str">
            <v>TRISULIA</v>
          </cell>
          <cell r="I86" t="str">
            <v>CUTTACK</v>
          </cell>
          <cell r="J86">
            <v>25</v>
          </cell>
          <cell r="K86">
            <v>48</v>
          </cell>
          <cell r="L86">
            <v>1111</v>
          </cell>
          <cell r="M86">
            <v>2.25</v>
          </cell>
          <cell r="N86">
            <v>2499.75</v>
          </cell>
          <cell r="O86">
            <v>0</v>
          </cell>
        </row>
        <row r="87">
          <cell r="H87" t="str">
            <v>JAJPUR</v>
          </cell>
          <cell r="I87" t="str">
            <v xml:space="preserve">	JAJPUR</v>
          </cell>
          <cell r="J87">
            <v>85</v>
          </cell>
          <cell r="K87">
            <v>33</v>
          </cell>
          <cell r="L87">
            <v>728</v>
          </cell>
          <cell r="M87">
            <v>2.25</v>
          </cell>
          <cell r="N87">
            <v>1638</v>
          </cell>
          <cell r="O87">
            <v>0</v>
          </cell>
        </row>
        <row r="88">
          <cell r="H88" t="str">
            <v>KODALA</v>
          </cell>
          <cell r="I88" t="str">
            <v>GANJAM</v>
          </cell>
          <cell r="J88">
            <v>270</v>
          </cell>
          <cell r="K88">
            <v>104</v>
          </cell>
          <cell r="L88">
            <v>2009</v>
          </cell>
          <cell r="M88">
            <v>3.75</v>
          </cell>
          <cell r="N88">
            <v>7533.75</v>
          </cell>
          <cell r="O88">
            <v>2000</v>
          </cell>
        </row>
        <row r="89">
          <cell r="H89" t="str">
            <v>BIRAMAHARAJPUR</v>
          </cell>
          <cell r="I89" t="str">
            <v>SONEPUR</v>
          </cell>
          <cell r="J89">
            <v>430</v>
          </cell>
          <cell r="K89">
            <v>16</v>
          </cell>
          <cell r="L89">
            <v>148</v>
          </cell>
          <cell r="M89">
            <v>4.25</v>
          </cell>
          <cell r="N89">
            <v>629</v>
          </cell>
          <cell r="O89">
            <v>1000</v>
          </cell>
        </row>
        <row r="90">
          <cell r="H90" t="str">
            <v>JAJPUR</v>
          </cell>
          <cell r="I90" t="str">
            <v xml:space="preserve">	JAJPUR</v>
          </cell>
          <cell r="J90">
            <v>85</v>
          </cell>
          <cell r="K90">
            <v>10</v>
          </cell>
          <cell r="L90">
            <v>400</v>
          </cell>
          <cell r="M90">
            <v>2.25</v>
          </cell>
          <cell r="N90">
            <v>900</v>
          </cell>
          <cell r="O90">
            <v>0</v>
          </cell>
        </row>
        <row r="91">
          <cell r="H91" t="str">
            <v>JAJPUR</v>
          </cell>
          <cell r="I91" t="str">
            <v xml:space="preserve">	JAJPUR</v>
          </cell>
          <cell r="J91">
            <v>85</v>
          </cell>
          <cell r="K91">
            <v>50</v>
          </cell>
          <cell r="L91">
            <v>784</v>
          </cell>
          <cell r="M91">
            <v>2.25</v>
          </cell>
          <cell r="N91">
            <v>1764</v>
          </cell>
          <cell r="O91">
            <v>0</v>
          </cell>
        </row>
        <row r="92">
          <cell r="H92" t="str">
            <v>SIMILIPADA</v>
          </cell>
          <cell r="I92" t="str">
            <v>ANGUL</v>
          </cell>
          <cell r="J92">
            <v>110</v>
          </cell>
          <cell r="K92">
            <v>17</v>
          </cell>
          <cell r="L92">
            <v>278</v>
          </cell>
          <cell r="M92">
            <v>2.25</v>
          </cell>
          <cell r="N92">
            <v>625.5</v>
          </cell>
          <cell r="O92">
            <v>0</v>
          </cell>
        </row>
        <row r="93">
          <cell r="H93" t="str">
            <v>BARAIPALI</v>
          </cell>
          <cell r="I93" t="str">
            <v>SAMBALPUR</v>
          </cell>
          <cell r="J93">
            <v>305</v>
          </cell>
          <cell r="K93">
            <v>13</v>
          </cell>
          <cell r="L93">
            <v>199</v>
          </cell>
          <cell r="M93">
            <v>3.75</v>
          </cell>
          <cell r="N93">
            <v>746.25</v>
          </cell>
          <cell r="O93">
            <v>0</v>
          </cell>
        </row>
        <row r="94">
          <cell r="H94" t="str">
            <v>BUGUDA</v>
          </cell>
          <cell r="I94" t="str">
            <v>GANJAM</v>
          </cell>
          <cell r="J94">
            <v>200</v>
          </cell>
          <cell r="K94">
            <v>6</v>
          </cell>
          <cell r="L94">
            <v>134</v>
          </cell>
          <cell r="M94">
            <v>3</v>
          </cell>
          <cell r="N94">
            <v>402</v>
          </cell>
          <cell r="O94">
            <v>1000</v>
          </cell>
        </row>
        <row r="95">
          <cell r="H95" t="str">
            <v>HINJILIKATU</v>
          </cell>
          <cell r="I95" t="str">
            <v>GANJAM</v>
          </cell>
          <cell r="J95">
            <v>235</v>
          </cell>
          <cell r="K95">
            <v>15</v>
          </cell>
          <cell r="L95">
            <v>109</v>
          </cell>
          <cell r="M95">
            <v>3</v>
          </cell>
          <cell r="N95">
            <v>327</v>
          </cell>
          <cell r="O95">
            <v>700</v>
          </cell>
        </row>
        <row r="96">
          <cell r="H96" t="str">
            <v>BHAWANIPATNA</v>
          </cell>
          <cell r="I96" t="str">
            <v>KALAHANDI</v>
          </cell>
          <cell r="J96">
            <v>450</v>
          </cell>
          <cell r="K96">
            <v>8</v>
          </cell>
          <cell r="L96">
            <v>232</v>
          </cell>
          <cell r="M96">
            <v>4.25</v>
          </cell>
          <cell r="N96">
            <v>986</v>
          </cell>
          <cell r="O96">
            <v>0</v>
          </cell>
        </row>
        <row r="97">
          <cell r="H97" t="str">
            <v>CHHATRAPUR</v>
          </cell>
          <cell r="I97" t="str">
            <v>GANJAM</v>
          </cell>
          <cell r="J97">
            <v>185</v>
          </cell>
          <cell r="K97">
            <v>5</v>
          </cell>
          <cell r="L97">
            <v>119</v>
          </cell>
          <cell r="M97">
            <v>3</v>
          </cell>
          <cell r="N97">
            <v>357</v>
          </cell>
          <cell r="O97">
            <v>500</v>
          </cell>
        </row>
        <row r="98">
          <cell r="H98" t="str">
            <v>KAMAKHYANAGAR</v>
          </cell>
          <cell r="I98" t="str">
            <v>DHENKANAL</v>
          </cell>
          <cell r="J98">
            <v>90</v>
          </cell>
          <cell r="K98">
            <v>14</v>
          </cell>
          <cell r="L98">
            <v>272</v>
          </cell>
          <cell r="M98">
            <v>2.25</v>
          </cell>
          <cell r="N98">
            <v>612</v>
          </cell>
          <cell r="O98">
            <v>0</v>
          </cell>
        </row>
        <row r="99">
          <cell r="H99" t="str">
            <v>ANANTAPUR SORO</v>
          </cell>
          <cell r="I99" t="str">
            <v>BALASORE</v>
          </cell>
          <cell r="J99">
            <v>150</v>
          </cell>
          <cell r="K99">
            <v>58</v>
          </cell>
          <cell r="L99">
            <v>1333</v>
          </cell>
          <cell r="M99">
            <v>3</v>
          </cell>
          <cell r="N99">
            <v>3999</v>
          </cell>
          <cell r="O99">
            <v>1200</v>
          </cell>
        </row>
        <row r="100">
          <cell r="H100" t="str">
            <v>KAKATPUR</v>
          </cell>
          <cell r="I100" t="str">
            <v>PURI</v>
          </cell>
          <cell r="J100">
            <v>75</v>
          </cell>
          <cell r="K100">
            <v>56</v>
          </cell>
          <cell r="L100">
            <v>1039</v>
          </cell>
          <cell r="M100">
            <v>2.25</v>
          </cell>
          <cell r="N100">
            <v>2337.75</v>
          </cell>
          <cell r="O100">
            <v>0</v>
          </cell>
        </row>
        <row r="101">
          <cell r="H101" t="str">
            <v>BALANGA</v>
          </cell>
          <cell r="I101" t="str">
            <v>PURI</v>
          </cell>
          <cell r="J101">
            <v>60</v>
          </cell>
          <cell r="K101">
            <v>41</v>
          </cell>
          <cell r="L101">
            <v>790</v>
          </cell>
          <cell r="M101">
            <v>2.25</v>
          </cell>
          <cell r="N101">
            <v>1777.5</v>
          </cell>
          <cell r="O101">
            <v>700</v>
          </cell>
        </row>
        <row r="102">
          <cell r="H102" t="str">
            <v>BAGHAMARI</v>
          </cell>
          <cell r="I102" t="str">
            <v>KHORDHA</v>
          </cell>
          <cell r="J102">
            <v>75</v>
          </cell>
          <cell r="K102">
            <v>137</v>
          </cell>
          <cell r="L102">
            <v>2184</v>
          </cell>
          <cell r="M102">
            <v>2.25</v>
          </cell>
          <cell r="N102">
            <v>4914</v>
          </cell>
          <cell r="O102">
            <v>0</v>
          </cell>
        </row>
        <row r="103">
          <cell r="H103" t="str">
            <v>BHINGARPUR</v>
          </cell>
          <cell r="I103" t="str">
            <v>KHORDHA</v>
          </cell>
          <cell r="J103">
            <v>40</v>
          </cell>
          <cell r="K103">
            <v>77</v>
          </cell>
          <cell r="L103">
            <v>1382</v>
          </cell>
          <cell r="M103">
            <v>2.25</v>
          </cell>
          <cell r="N103">
            <v>3109.5</v>
          </cell>
          <cell r="O103">
            <v>0</v>
          </cell>
        </row>
        <row r="104">
          <cell r="H104" t="str">
            <v>CHUDAPALI (BOLANGIR)</v>
          </cell>
          <cell r="I104" t="str">
            <v>BALANGIR</v>
          </cell>
          <cell r="J104">
            <v>475</v>
          </cell>
          <cell r="K104">
            <v>81</v>
          </cell>
          <cell r="L104">
            <v>1715</v>
          </cell>
          <cell r="M104">
            <v>4.25</v>
          </cell>
          <cell r="N104">
            <v>7288.75</v>
          </cell>
          <cell r="O104">
            <v>2000</v>
          </cell>
        </row>
        <row r="105">
          <cell r="H105" t="str">
            <v>KURUDOL</v>
          </cell>
          <cell r="I105" t="str">
            <v>ANGUL</v>
          </cell>
          <cell r="J105">
            <v>130</v>
          </cell>
          <cell r="K105">
            <v>6</v>
          </cell>
          <cell r="L105">
            <v>97</v>
          </cell>
          <cell r="M105">
            <v>3</v>
          </cell>
          <cell r="N105">
            <v>291</v>
          </cell>
          <cell r="O105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9"/>
  <sheetViews>
    <sheetView tabSelected="1" workbookViewId="0">
      <selection activeCell="T9" sqref="T9"/>
    </sheetView>
  </sheetViews>
  <sheetFormatPr defaultRowHeight="15"/>
  <cols>
    <col min="1" max="1" width="5.140625" style="1" customWidth="1"/>
    <col min="2" max="2" width="9.7109375" style="1" bestFit="1" customWidth="1"/>
    <col min="3" max="3" width="12.42578125" style="1" customWidth="1"/>
    <col min="4" max="4" width="10.42578125" style="1" customWidth="1"/>
    <col min="5" max="5" width="11.85546875" style="28" bestFit="1" customWidth="1"/>
    <col min="6" max="6" width="22.85546875" style="28" customWidth="1"/>
    <col min="7" max="7" width="6.42578125" style="1" bestFit="1" customWidth="1"/>
    <col min="8" max="8" width="18" style="1" customWidth="1"/>
    <col min="9" max="9" width="13.28515625" style="2" customWidth="1"/>
    <col min="10" max="10" width="6.85546875" style="2" customWidth="1"/>
    <col min="11" max="11" width="6.5703125" style="2" customWidth="1"/>
    <col min="12" max="12" width="8.5703125" style="2" customWidth="1"/>
    <col min="13" max="13" width="5.42578125" style="1" bestFit="1" customWidth="1"/>
    <col min="14" max="14" width="9.5703125" style="1" bestFit="1" customWidth="1"/>
    <col min="15" max="15" width="11.7109375" style="1" customWidth="1"/>
    <col min="16" max="17" width="9.5703125" style="1" bestFit="1" customWidth="1"/>
    <col min="18" max="18" width="9.140625" style="1"/>
    <col min="19" max="19" width="10.5703125" style="1" bestFit="1" customWidth="1"/>
    <col min="20" max="16384" width="9.140625" style="1"/>
  </cols>
  <sheetData>
    <row r="1" spans="1:19" ht="15.75" thickBot="1"/>
    <row r="2" spans="1:19" ht="90" customHeight="1" thickBot="1">
      <c r="A2" s="86"/>
      <c r="B2" s="87"/>
      <c r="C2" s="87"/>
      <c r="D2" s="87"/>
      <c r="E2" s="87"/>
      <c r="F2" s="87"/>
      <c r="G2" s="88"/>
      <c r="H2" s="44"/>
      <c r="I2" s="42"/>
      <c r="J2" s="42"/>
      <c r="K2" s="43"/>
      <c r="L2" s="98" t="s">
        <v>87</v>
      </c>
      <c r="M2" s="99"/>
      <c r="N2" s="99"/>
      <c r="O2" s="99"/>
      <c r="P2" s="42"/>
      <c r="Q2" s="43"/>
      <c r="S2" s="2"/>
    </row>
    <row r="3" spans="1:19" s="3" customFormat="1" ht="75.75" customHeight="1" thickBot="1">
      <c r="A3" s="89" t="s">
        <v>84</v>
      </c>
      <c r="B3" s="90"/>
      <c r="C3" s="90"/>
      <c r="D3" s="90"/>
      <c r="E3" s="90"/>
      <c r="F3" s="90"/>
      <c r="G3" s="91"/>
      <c r="H3" s="37"/>
      <c r="I3" s="40"/>
      <c r="J3" s="40"/>
      <c r="K3" s="41"/>
      <c r="L3" s="100" t="s">
        <v>360</v>
      </c>
      <c r="M3" s="101"/>
      <c r="N3" s="101"/>
      <c r="O3" s="101"/>
      <c r="P3" s="101"/>
      <c r="Q3" s="102"/>
      <c r="R3" s="14"/>
      <c r="S3" s="14"/>
    </row>
    <row r="4" spans="1:19" s="29" customFormat="1" ht="48" customHeight="1" thickBot="1">
      <c r="A4" s="8" t="s">
        <v>0</v>
      </c>
      <c r="B4" s="9" t="s">
        <v>14</v>
      </c>
      <c r="C4" s="9" t="s">
        <v>1</v>
      </c>
      <c r="D4" s="9" t="s">
        <v>15</v>
      </c>
      <c r="E4" s="45" t="s">
        <v>16</v>
      </c>
      <c r="F4" s="10" t="s">
        <v>2</v>
      </c>
      <c r="G4" s="9" t="s">
        <v>8</v>
      </c>
      <c r="H4" s="10" t="s">
        <v>3</v>
      </c>
      <c r="I4" s="9" t="s">
        <v>13</v>
      </c>
      <c r="J4" s="7" t="s">
        <v>26</v>
      </c>
      <c r="K4" s="11" t="s">
        <v>4</v>
      </c>
      <c r="L4" s="12" t="s">
        <v>5</v>
      </c>
      <c r="M4" s="13" t="s">
        <v>6</v>
      </c>
      <c r="N4" s="33" t="s">
        <v>10</v>
      </c>
      <c r="O4" s="34" t="s">
        <v>85</v>
      </c>
      <c r="P4" s="35" t="s">
        <v>86</v>
      </c>
      <c r="Q4" s="16" t="s">
        <v>23</v>
      </c>
    </row>
    <row r="5" spans="1:19" s="4" customFormat="1">
      <c r="A5" s="60">
        <v>1</v>
      </c>
      <c r="B5" s="61" t="s">
        <v>88</v>
      </c>
      <c r="C5" s="61" t="s">
        <v>89</v>
      </c>
      <c r="D5" s="62" t="s">
        <v>90</v>
      </c>
      <c r="E5" s="61">
        <v>2591540996</v>
      </c>
      <c r="F5" s="63" t="s">
        <v>91</v>
      </c>
      <c r="G5" s="62" t="s">
        <v>9</v>
      </c>
      <c r="H5" s="63" t="s">
        <v>92</v>
      </c>
      <c r="I5" s="62" t="s">
        <v>93</v>
      </c>
      <c r="J5" s="62">
        <f>VLOOKUP(H5,[1]Sheet1!$A$1:$B$200,2,FALSE)</f>
        <v>180</v>
      </c>
      <c r="K5" s="64">
        <v>22</v>
      </c>
      <c r="L5" s="64">
        <v>543</v>
      </c>
      <c r="M5" s="38">
        <f>VLOOKUP(H5,[1]Sheet1!$A$1:$C$193,3,FALSE)</f>
        <v>3</v>
      </c>
      <c r="N5" s="38">
        <f t="shared" ref="N5:N68" si="0">L5*M5</f>
        <v>1629</v>
      </c>
      <c r="O5" s="65"/>
      <c r="P5" s="66">
        <f t="shared" ref="P5:P68" si="1">N5+O5</f>
        <v>1629</v>
      </c>
      <c r="Q5" s="67"/>
    </row>
    <row r="6" spans="1:19" s="4" customFormat="1" ht="30">
      <c r="A6" s="68">
        <f>A5+1</f>
        <v>2</v>
      </c>
      <c r="B6" s="46" t="s">
        <v>88</v>
      </c>
      <c r="C6" s="46" t="s">
        <v>94</v>
      </c>
      <c r="D6" s="47" t="s">
        <v>90</v>
      </c>
      <c r="E6" s="46">
        <v>2591540997</v>
      </c>
      <c r="F6" s="48" t="s">
        <v>95</v>
      </c>
      <c r="G6" s="47" t="s">
        <v>9</v>
      </c>
      <c r="H6" s="48" t="s">
        <v>96</v>
      </c>
      <c r="I6" s="47" t="s">
        <v>93</v>
      </c>
      <c r="J6" s="47">
        <f>VLOOKUP(H6,[1]Sheet1!$A$1:$B$200,2,FALSE)</f>
        <v>260</v>
      </c>
      <c r="K6" s="49">
        <v>5</v>
      </c>
      <c r="L6" s="49">
        <v>145</v>
      </c>
      <c r="M6" s="36">
        <f>VLOOKUP(H6,[1]Sheet1!$A$1:$C$193,3,FALSE)</f>
        <v>3.75</v>
      </c>
      <c r="N6" s="36">
        <f t="shared" si="0"/>
        <v>543.75</v>
      </c>
      <c r="O6" s="50"/>
      <c r="P6" s="51">
        <f t="shared" si="1"/>
        <v>543.75</v>
      </c>
      <c r="Q6" s="69"/>
    </row>
    <row r="7" spans="1:19" s="4" customFormat="1">
      <c r="A7" s="68">
        <f t="shared" ref="A7:A70" si="2">A6+1</f>
        <v>3</v>
      </c>
      <c r="B7" s="46" t="s">
        <v>88</v>
      </c>
      <c r="C7" s="46" t="s">
        <v>97</v>
      </c>
      <c r="D7" s="47" t="s">
        <v>98</v>
      </c>
      <c r="E7" s="46">
        <v>2591540998</v>
      </c>
      <c r="F7" s="48" t="s">
        <v>91</v>
      </c>
      <c r="G7" s="47" t="s">
        <v>9</v>
      </c>
      <c r="H7" s="48" t="s">
        <v>92</v>
      </c>
      <c r="I7" s="47" t="s">
        <v>93</v>
      </c>
      <c r="J7" s="47">
        <f>VLOOKUP(H7,[1]Sheet1!$A$1:$B$200,2,FALSE)</f>
        <v>180</v>
      </c>
      <c r="K7" s="49">
        <v>20</v>
      </c>
      <c r="L7" s="49">
        <v>582</v>
      </c>
      <c r="M7" s="36">
        <f>VLOOKUP(H7,[1]Sheet1!$A$1:$C$193,3,FALSE)</f>
        <v>3</v>
      </c>
      <c r="N7" s="36">
        <f t="shared" si="0"/>
        <v>1746</v>
      </c>
      <c r="O7" s="50">
        <v>700</v>
      </c>
      <c r="P7" s="51">
        <f t="shared" si="1"/>
        <v>2446</v>
      </c>
      <c r="Q7" s="69"/>
    </row>
    <row r="8" spans="1:19" s="4" customFormat="1" ht="30">
      <c r="A8" s="68">
        <f t="shared" si="2"/>
        <v>4</v>
      </c>
      <c r="B8" s="46" t="s">
        <v>99</v>
      </c>
      <c r="C8" s="46" t="s">
        <v>100</v>
      </c>
      <c r="D8" s="47" t="s">
        <v>101</v>
      </c>
      <c r="E8" s="46">
        <v>2591540999</v>
      </c>
      <c r="F8" s="48" t="s">
        <v>102</v>
      </c>
      <c r="G8" s="47" t="s">
        <v>9</v>
      </c>
      <c r="H8" s="48" t="s">
        <v>103</v>
      </c>
      <c r="I8" s="47" t="s">
        <v>21</v>
      </c>
      <c r="J8" s="47">
        <f>VLOOKUP(H8,[1]Sheet1!$A$1:$B$200,2,FALSE)</f>
        <v>215</v>
      </c>
      <c r="K8" s="49">
        <v>21</v>
      </c>
      <c r="L8" s="49">
        <v>396</v>
      </c>
      <c r="M8" s="36">
        <f>VLOOKUP(H8,[1]Sheet1!$A$1:$C$193,3,FALSE)</f>
        <v>3</v>
      </c>
      <c r="N8" s="36">
        <f t="shared" si="0"/>
        <v>1188</v>
      </c>
      <c r="O8" s="50">
        <v>500</v>
      </c>
      <c r="P8" s="51">
        <f t="shared" si="1"/>
        <v>1688</v>
      </c>
      <c r="Q8" s="69"/>
    </row>
    <row r="9" spans="1:19" s="4" customFormat="1" ht="30">
      <c r="A9" s="68">
        <f t="shared" si="2"/>
        <v>5</v>
      </c>
      <c r="B9" s="46" t="s">
        <v>104</v>
      </c>
      <c r="C9" s="46" t="s">
        <v>105</v>
      </c>
      <c r="D9" s="47" t="s">
        <v>106</v>
      </c>
      <c r="E9" s="46">
        <v>2591541000</v>
      </c>
      <c r="F9" s="48" t="s">
        <v>107</v>
      </c>
      <c r="G9" s="47" t="s">
        <v>9</v>
      </c>
      <c r="H9" s="48" t="s">
        <v>108</v>
      </c>
      <c r="I9" s="47" t="s">
        <v>21</v>
      </c>
      <c r="J9" s="47">
        <f>VLOOKUP(H9,[1]Sheet1!$A$1:$B$200,2,FALSE)</f>
        <v>220</v>
      </c>
      <c r="K9" s="49">
        <v>14</v>
      </c>
      <c r="L9" s="49">
        <v>226</v>
      </c>
      <c r="M9" s="36">
        <f>VLOOKUP(H9,[1]Sheet1!$A$1:$C$193,3,FALSE)</f>
        <v>3</v>
      </c>
      <c r="N9" s="36">
        <f t="shared" si="0"/>
        <v>678</v>
      </c>
      <c r="O9" s="50">
        <v>500</v>
      </c>
      <c r="P9" s="51">
        <f t="shared" si="1"/>
        <v>1178</v>
      </c>
      <c r="Q9" s="69"/>
    </row>
    <row r="10" spans="1:19" s="4" customFormat="1">
      <c r="A10" s="68">
        <f t="shared" si="2"/>
        <v>6</v>
      </c>
      <c r="B10" s="46" t="s">
        <v>109</v>
      </c>
      <c r="C10" s="46" t="s">
        <v>110</v>
      </c>
      <c r="D10" s="47" t="s">
        <v>106</v>
      </c>
      <c r="E10" s="46">
        <v>2591541001</v>
      </c>
      <c r="F10" s="48" t="s">
        <v>111</v>
      </c>
      <c r="G10" s="47" t="s">
        <v>9</v>
      </c>
      <c r="H10" s="48" t="s">
        <v>112</v>
      </c>
      <c r="I10" s="47" t="s">
        <v>113</v>
      </c>
      <c r="J10" s="47">
        <f>VLOOKUP(H10,[1]Sheet1!$A$1:$B$200,2,FALSE)</f>
        <v>380</v>
      </c>
      <c r="K10" s="49">
        <v>11</v>
      </c>
      <c r="L10" s="49">
        <v>84</v>
      </c>
      <c r="M10" s="36">
        <f>VLOOKUP(H10,[1]Sheet1!$A$1:$C$193,3,FALSE)</f>
        <v>3.75</v>
      </c>
      <c r="N10" s="36">
        <f t="shared" si="0"/>
        <v>315</v>
      </c>
      <c r="O10" s="50">
        <v>500</v>
      </c>
      <c r="P10" s="51">
        <f t="shared" si="1"/>
        <v>815</v>
      </c>
      <c r="Q10" s="69"/>
    </row>
    <row r="11" spans="1:19" s="4" customFormat="1" ht="30">
      <c r="A11" s="68">
        <f t="shared" si="2"/>
        <v>7</v>
      </c>
      <c r="B11" s="46" t="s">
        <v>109</v>
      </c>
      <c r="C11" s="46" t="s">
        <v>114</v>
      </c>
      <c r="D11" s="47" t="s">
        <v>106</v>
      </c>
      <c r="E11" s="46">
        <v>2591541002</v>
      </c>
      <c r="F11" s="48" t="s">
        <v>115</v>
      </c>
      <c r="G11" s="47" t="s">
        <v>9</v>
      </c>
      <c r="H11" s="48" t="s">
        <v>116</v>
      </c>
      <c r="I11" s="47" t="s">
        <v>93</v>
      </c>
      <c r="J11" s="47">
        <f>VLOOKUP(H11,[1]Sheet1!$A$1:$B$200,2,FALSE)</f>
        <v>285</v>
      </c>
      <c r="K11" s="49">
        <v>5</v>
      </c>
      <c r="L11" s="49">
        <v>145</v>
      </c>
      <c r="M11" s="36">
        <f>VLOOKUP(H11,[1]Sheet1!$A$1:$C$193,3,FALSE)</f>
        <v>3.75</v>
      </c>
      <c r="N11" s="36">
        <f t="shared" si="0"/>
        <v>543.75</v>
      </c>
      <c r="O11" s="50"/>
      <c r="P11" s="51">
        <f t="shared" si="1"/>
        <v>543.75</v>
      </c>
      <c r="Q11" s="69"/>
    </row>
    <row r="12" spans="1:19" s="4" customFormat="1" ht="30">
      <c r="A12" s="68">
        <f t="shared" si="2"/>
        <v>8</v>
      </c>
      <c r="B12" s="46" t="s">
        <v>104</v>
      </c>
      <c r="C12" s="46" t="s">
        <v>117</v>
      </c>
      <c r="D12" s="47" t="s">
        <v>118</v>
      </c>
      <c r="E12" s="46">
        <v>2591541003</v>
      </c>
      <c r="F12" s="48" t="s">
        <v>119</v>
      </c>
      <c r="G12" s="47" t="s">
        <v>9</v>
      </c>
      <c r="H12" s="48" t="s">
        <v>120</v>
      </c>
      <c r="I12" s="47" t="s">
        <v>21</v>
      </c>
      <c r="J12" s="47">
        <f>VLOOKUP(H12,[1]Sheet1!$A$1:$B$200,2,FALSE)</f>
        <v>235</v>
      </c>
      <c r="K12" s="49">
        <v>14</v>
      </c>
      <c r="L12" s="49">
        <v>283</v>
      </c>
      <c r="M12" s="36">
        <f>VLOOKUP(H12,[1]Sheet1!$A$1:$C$193,3,FALSE)</f>
        <v>3</v>
      </c>
      <c r="N12" s="36">
        <f t="shared" si="0"/>
        <v>849</v>
      </c>
      <c r="O12" s="50">
        <v>700</v>
      </c>
      <c r="P12" s="51">
        <f t="shared" si="1"/>
        <v>1549</v>
      </c>
      <c r="Q12" s="69"/>
    </row>
    <row r="13" spans="1:19" s="4" customFormat="1" ht="30">
      <c r="A13" s="68">
        <f t="shared" si="2"/>
        <v>9</v>
      </c>
      <c r="B13" s="46" t="s">
        <v>104</v>
      </c>
      <c r="C13" s="46" t="s">
        <v>121</v>
      </c>
      <c r="D13" s="47" t="s">
        <v>118</v>
      </c>
      <c r="E13" s="46">
        <v>2591541004</v>
      </c>
      <c r="F13" s="48" t="s">
        <v>122</v>
      </c>
      <c r="G13" s="47" t="s">
        <v>9</v>
      </c>
      <c r="H13" s="48" t="s">
        <v>123</v>
      </c>
      <c r="I13" s="47" t="s">
        <v>21</v>
      </c>
      <c r="J13" s="47">
        <f>VLOOKUP(H13,[1]Sheet1!$A$1:$B$200,2,FALSE)</f>
        <v>200</v>
      </c>
      <c r="K13" s="49">
        <v>14</v>
      </c>
      <c r="L13" s="49">
        <v>322</v>
      </c>
      <c r="M13" s="36">
        <f>VLOOKUP(H13,[1]Sheet1!$A$1:$C$193,3,FALSE)</f>
        <v>3</v>
      </c>
      <c r="N13" s="36">
        <f t="shared" si="0"/>
        <v>966</v>
      </c>
      <c r="O13" s="50">
        <v>1000</v>
      </c>
      <c r="P13" s="51">
        <f t="shared" si="1"/>
        <v>1966</v>
      </c>
      <c r="Q13" s="69"/>
    </row>
    <row r="14" spans="1:19" s="4" customFormat="1" ht="30">
      <c r="A14" s="68">
        <f t="shared" si="2"/>
        <v>10</v>
      </c>
      <c r="B14" s="46" t="s">
        <v>109</v>
      </c>
      <c r="C14" s="46" t="s">
        <v>124</v>
      </c>
      <c r="D14" s="47" t="s">
        <v>118</v>
      </c>
      <c r="E14" s="46">
        <v>2591541005</v>
      </c>
      <c r="F14" s="48" t="s">
        <v>115</v>
      </c>
      <c r="G14" s="47" t="s">
        <v>9</v>
      </c>
      <c r="H14" s="48" t="s">
        <v>116</v>
      </c>
      <c r="I14" s="47" t="s">
        <v>93</v>
      </c>
      <c r="J14" s="47">
        <f>VLOOKUP(H14,[1]Sheet1!$A$1:$B$200,2,FALSE)</f>
        <v>285</v>
      </c>
      <c r="K14" s="49">
        <v>10</v>
      </c>
      <c r="L14" s="49">
        <v>291</v>
      </c>
      <c r="M14" s="36">
        <f>VLOOKUP(H14,[1]Sheet1!$A$1:$C$193,3,FALSE)</f>
        <v>3.75</v>
      </c>
      <c r="N14" s="36">
        <f t="shared" si="0"/>
        <v>1091.25</v>
      </c>
      <c r="O14" s="50">
        <v>1000</v>
      </c>
      <c r="P14" s="51">
        <f t="shared" si="1"/>
        <v>2091.25</v>
      </c>
      <c r="Q14" s="69"/>
    </row>
    <row r="15" spans="1:19" s="4" customFormat="1">
      <c r="A15" s="68">
        <f t="shared" si="2"/>
        <v>11</v>
      </c>
      <c r="B15" s="46" t="s">
        <v>125</v>
      </c>
      <c r="C15" s="46" t="s">
        <v>126</v>
      </c>
      <c r="D15" s="47" t="s">
        <v>118</v>
      </c>
      <c r="E15" s="46">
        <v>2591541006</v>
      </c>
      <c r="F15" s="48" t="s">
        <v>127</v>
      </c>
      <c r="G15" s="47" t="s">
        <v>9</v>
      </c>
      <c r="H15" s="48" t="s">
        <v>128</v>
      </c>
      <c r="I15" s="47" t="s">
        <v>21</v>
      </c>
      <c r="J15" s="47">
        <f>VLOOKUP(H15,[1]Sheet1!$A$1:$B$200,2,FALSE)</f>
        <v>235</v>
      </c>
      <c r="K15" s="49">
        <v>38</v>
      </c>
      <c r="L15" s="49">
        <v>785</v>
      </c>
      <c r="M15" s="36">
        <f>VLOOKUP(H15,[1]Sheet1!$A$1:$C$193,3,FALSE)</f>
        <v>3</v>
      </c>
      <c r="N15" s="36">
        <f t="shared" si="0"/>
        <v>2355</v>
      </c>
      <c r="O15" s="50">
        <v>800</v>
      </c>
      <c r="P15" s="51">
        <f t="shared" si="1"/>
        <v>3155</v>
      </c>
      <c r="Q15" s="69"/>
    </row>
    <row r="16" spans="1:19" s="4" customFormat="1">
      <c r="A16" s="68">
        <f t="shared" si="2"/>
        <v>12</v>
      </c>
      <c r="B16" s="46" t="s">
        <v>109</v>
      </c>
      <c r="C16" s="46" t="s">
        <v>129</v>
      </c>
      <c r="D16" s="47" t="s">
        <v>118</v>
      </c>
      <c r="E16" s="46">
        <v>2591541007</v>
      </c>
      <c r="F16" s="48" t="s">
        <v>130</v>
      </c>
      <c r="G16" s="47" t="s">
        <v>9</v>
      </c>
      <c r="H16" s="48" t="s">
        <v>131</v>
      </c>
      <c r="I16" s="47" t="s">
        <v>132</v>
      </c>
      <c r="J16" s="47">
        <f>VLOOKUP(H16,[1]Sheet1!$A$1:$B$200,2,FALSE)</f>
        <v>65</v>
      </c>
      <c r="K16" s="49">
        <v>39</v>
      </c>
      <c r="L16" s="49">
        <v>815</v>
      </c>
      <c r="M16" s="36">
        <f>VLOOKUP(H16,[1]Sheet1!$A$1:$C$193,3,FALSE)</f>
        <v>2.25</v>
      </c>
      <c r="N16" s="36">
        <f t="shared" si="0"/>
        <v>1833.75</v>
      </c>
      <c r="O16" s="50">
        <v>700</v>
      </c>
      <c r="P16" s="51">
        <f t="shared" si="1"/>
        <v>2533.75</v>
      </c>
      <c r="Q16" s="69"/>
    </row>
    <row r="17" spans="1:17" s="4" customFormat="1">
      <c r="A17" s="68">
        <f t="shared" si="2"/>
        <v>13</v>
      </c>
      <c r="B17" s="52" t="s">
        <v>133</v>
      </c>
      <c r="C17" s="52" t="s">
        <v>134</v>
      </c>
      <c r="D17" s="53" t="s">
        <v>135</v>
      </c>
      <c r="E17" s="52">
        <v>2591541008</v>
      </c>
      <c r="F17" s="54" t="s">
        <v>136</v>
      </c>
      <c r="G17" s="47" t="s">
        <v>9</v>
      </c>
      <c r="H17" s="54" t="s">
        <v>137</v>
      </c>
      <c r="I17" s="47" t="s">
        <v>21</v>
      </c>
      <c r="J17" s="47">
        <f>VLOOKUP(H17,[1]Sheet1!$A$1:$B$200,2,FALSE)</f>
        <v>305</v>
      </c>
      <c r="K17" s="55">
        <v>40</v>
      </c>
      <c r="L17" s="55">
        <v>630</v>
      </c>
      <c r="M17" s="36">
        <f>VLOOKUP(H17,[1]Sheet1!$A$1:$C$193,3,FALSE)</f>
        <v>3.75</v>
      </c>
      <c r="N17" s="36">
        <f t="shared" si="0"/>
        <v>2362.5</v>
      </c>
      <c r="O17" s="50">
        <v>800</v>
      </c>
      <c r="P17" s="51">
        <f t="shared" si="1"/>
        <v>3162.5</v>
      </c>
      <c r="Q17" s="70"/>
    </row>
    <row r="18" spans="1:17" s="4" customFormat="1" ht="30">
      <c r="A18" s="68">
        <f t="shared" si="2"/>
        <v>14</v>
      </c>
      <c r="B18" s="52" t="s">
        <v>125</v>
      </c>
      <c r="C18" s="52" t="s">
        <v>138</v>
      </c>
      <c r="D18" s="53" t="s">
        <v>135</v>
      </c>
      <c r="E18" s="52">
        <v>2591541009</v>
      </c>
      <c r="F18" s="54" t="s">
        <v>139</v>
      </c>
      <c r="G18" s="47" t="s">
        <v>9</v>
      </c>
      <c r="H18" s="54" t="s">
        <v>140</v>
      </c>
      <c r="I18" s="47" t="s">
        <v>21</v>
      </c>
      <c r="J18" s="47">
        <f>VLOOKUP(H18,[1]Sheet1!$A$1:$B$200,2,FALSE)</f>
        <v>190</v>
      </c>
      <c r="K18" s="55">
        <v>47</v>
      </c>
      <c r="L18" s="55">
        <v>1111</v>
      </c>
      <c r="M18" s="36">
        <f>VLOOKUP(H18,[1]Sheet1!$A$1:$C$193,3,FALSE)</f>
        <v>3</v>
      </c>
      <c r="N18" s="36">
        <f t="shared" si="0"/>
        <v>3333</v>
      </c>
      <c r="O18" s="50">
        <f>VLOOKUP(H18,[2]Invoice!$H$5:$O$105,8,FALSE)</f>
        <v>1500</v>
      </c>
      <c r="P18" s="51">
        <f t="shared" si="1"/>
        <v>4833</v>
      </c>
      <c r="Q18" s="70"/>
    </row>
    <row r="19" spans="1:17" s="4" customFormat="1">
      <c r="A19" s="68">
        <f t="shared" si="2"/>
        <v>15</v>
      </c>
      <c r="B19" s="52" t="s">
        <v>125</v>
      </c>
      <c r="C19" s="52" t="s">
        <v>141</v>
      </c>
      <c r="D19" s="53" t="s">
        <v>135</v>
      </c>
      <c r="E19" s="52">
        <v>2591541010</v>
      </c>
      <c r="F19" s="54" t="s">
        <v>142</v>
      </c>
      <c r="G19" s="47" t="s">
        <v>9</v>
      </c>
      <c r="H19" s="54" t="s">
        <v>143</v>
      </c>
      <c r="I19" s="47" t="s">
        <v>93</v>
      </c>
      <c r="J19" s="47">
        <f>VLOOKUP(H19,[1]Sheet1!$A$1:$B$200,2,FALSE)</f>
        <v>220</v>
      </c>
      <c r="K19" s="55">
        <v>40</v>
      </c>
      <c r="L19" s="55">
        <v>883</v>
      </c>
      <c r="M19" s="36">
        <f>VLOOKUP(H19,[1]Sheet1!$A$1:$C$193,3,FALSE)</f>
        <v>3</v>
      </c>
      <c r="N19" s="36">
        <f t="shared" si="0"/>
        <v>2649</v>
      </c>
      <c r="O19" s="50">
        <v>800</v>
      </c>
      <c r="P19" s="51">
        <f t="shared" si="1"/>
        <v>3449</v>
      </c>
      <c r="Q19" s="70"/>
    </row>
    <row r="20" spans="1:17" s="4" customFormat="1" ht="30">
      <c r="A20" s="68">
        <f t="shared" si="2"/>
        <v>16</v>
      </c>
      <c r="B20" s="52" t="s">
        <v>125</v>
      </c>
      <c r="C20" s="52" t="s">
        <v>144</v>
      </c>
      <c r="D20" s="53" t="s">
        <v>135</v>
      </c>
      <c r="E20" s="52">
        <v>2591541011</v>
      </c>
      <c r="F20" s="54" t="s">
        <v>145</v>
      </c>
      <c r="G20" s="47" t="s">
        <v>9</v>
      </c>
      <c r="H20" s="54" t="s">
        <v>146</v>
      </c>
      <c r="I20" s="47" t="s">
        <v>147</v>
      </c>
      <c r="J20" s="47">
        <f>VLOOKUP(H20,[1]Sheet1!$A$1:$B$200,2,FALSE)</f>
        <v>295</v>
      </c>
      <c r="K20" s="55">
        <v>18</v>
      </c>
      <c r="L20" s="55">
        <v>463</v>
      </c>
      <c r="M20" s="36">
        <f>VLOOKUP(H20,[1]Sheet1!$A$1:$C$193,3,FALSE)</f>
        <v>3.75</v>
      </c>
      <c r="N20" s="36">
        <f t="shared" si="0"/>
        <v>1736.25</v>
      </c>
      <c r="O20" s="50">
        <v>800</v>
      </c>
      <c r="P20" s="51">
        <f t="shared" si="1"/>
        <v>2536.25</v>
      </c>
      <c r="Q20" s="70"/>
    </row>
    <row r="21" spans="1:17" s="4" customFormat="1" ht="30">
      <c r="A21" s="68">
        <f t="shared" si="2"/>
        <v>17</v>
      </c>
      <c r="B21" s="52" t="s">
        <v>133</v>
      </c>
      <c r="C21" s="52" t="s">
        <v>148</v>
      </c>
      <c r="D21" s="53" t="s">
        <v>149</v>
      </c>
      <c r="E21" s="52">
        <v>2591541012</v>
      </c>
      <c r="F21" s="54" t="s">
        <v>150</v>
      </c>
      <c r="G21" s="47" t="s">
        <v>9</v>
      </c>
      <c r="H21" s="54" t="s">
        <v>151</v>
      </c>
      <c r="I21" s="47" t="s">
        <v>132</v>
      </c>
      <c r="J21" s="47">
        <f>VLOOKUP(H21,[1]Sheet1!$A$1:$B$200,2,FALSE)</f>
        <v>80</v>
      </c>
      <c r="K21" s="55">
        <v>9</v>
      </c>
      <c r="L21" s="55">
        <v>103</v>
      </c>
      <c r="M21" s="36">
        <f>VLOOKUP(H21,[1]Sheet1!$A$1:$C$193,3,FALSE)</f>
        <v>2.25</v>
      </c>
      <c r="N21" s="36">
        <f t="shared" si="0"/>
        <v>231.75</v>
      </c>
      <c r="O21" s="50">
        <v>600</v>
      </c>
      <c r="P21" s="51">
        <f t="shared" si="1"/>
        <v>831.75</v>
      </c>
      <c r="Q21" s="70"/>
    </row>
    <row r="22" spans="1:17" s="4" customFormat="1" ht="30">
      <c r="A22" s="68">
        <f t="shared" si="2"/>
        <v>18</v>
      </c>
      <c r="B22" s="52" t="s">
        <v>133</v>
      </c>
      <c r="C22" s="52" t="s">
        <v>144</v>
      </c>
      <c r="D22" s="53" t="s">
        <v>149</v>
      </c>
      <c r="E22" s="52">
        <v>2591541013</v>
      </c>
      <c r="F22" s="54" t="s">
        <v>145</v>
      </c>
      <c r="G22" s="47" t="s">
        <v>9</v>
      </c>
      <c r="H22" s="54" t="s">
        <v>146</v>
      </c>
      <c r="I22" s="47" t="s">
        <v>147</v>
      </c>
      <c r="J22" s="47">
        <f>VLOOKUP(H22,[1]Sheet1!$A$1:$B$200,2,FALSE)</f>
        <v>295</v>
      </c>
      <c r="K22" s="55">
        <v>3</v>
      </c>
      <c r="L22" s="55">
        <v>20</v>
      </c>
      <c r="M22" s="36">
        <f>VLOOKUP(H22,[1]Sheet1!$A$1:$C$193,3,FALSE)</f>
        <v>3.75</v>
      </c>
      <c r="N22" s="36">
        <f t="shared" si="0"/>
        <v>75</v>
      </c>
      <c r="O22" s="50"/>
      <c r="P22" s="51">
        <f t="shared" si="1"/>
        <v>75</v>
      </c>
      <c r="Q22" s="70"/>
    </row>
    <row r="23" spans="1:17" s="4" customFormat="1" ht="30">
      <c r="A23" s="68">
        <f t="shared" si="2"/>
        <v>19</v>
      </c>
      <c r="B23" s="52" t="s">
        <v>133</v>
      </c>
      <c r="C23" s="52" t="s">
        <v>152</v>
      </c>
      <c r="D23" s="53" t="s">
        <v>149</v>
      </c>
      <c r="E23" s="52">
        <v>2591541014</v>
      </c>
      <c r="F23" s="54" t="s">
        <v>153</v>
      </c>
      <c r="G23" s="47" t="s">
        <v>9</v>
      </c>
      <c r="H23" s="54" t="s">
        <v>154</v>
      </c>
      <c r="I23" s="47" t="s">
        <v>155</v>
      </c>
      <c r="J23" s="47">
        <f>VLOOKUP(H23,[1]Sheet1!$A$1:$B$200,2,FALSE)</f>
        <v>45</v>
      </c>
      <c r="K23" s="55">
        <v>45</v>
      </c>
      <c r="L23" s="55">
        <v>883</v>
      </c>
      <c r="M23" s="36">
        <f>VLOOKUP(H23,[1]Sheet1!$A$1:$C$193,3,FALSE)</f>
        <v>2.25</v>
      </c>
      <c r="N23" s="36">
        <f t="shared" si="0"/>
        <v>1986.75</v>
      </c>
      <c r="O23" s="50"/>
      <c r="P23" s="51">
        <f t="shared" si="1"/>
        <v>1986.75</v>
      </c>
      <c r="Q23" s="70"/>
    </row>
    <row r="24" spans="1:17" s="4" customFormat="1">
      <c r="A24" s="68">
        <f t="shared" si="2"/>
        <v>20</v>
      </c>
      <c r="B24" s="52" t="s">
        <v>133</v>
      </c>
      <c r="C24" s="52" t="s">
        <v>156</v>
      </c>
      <c r="D24" s="53" t="s">
        <v>149</v>
      </c>
      <c r="E24" s="52">
        <v>2591541015</v>
      </c>
      <c r="F24" s="54" t="s">
        <v>157</v>
      </c>
      <c r="G24" s="47" t="s">
        <v>9</v>
      </c>
      <c r="H24" s="54" t="s">
        <v>158</v>
      </c>
      <c r="I24" s="47" t="s">
        <v>159</v>
      </c>
      <c r="J24" s="47">
        <f>VLOOKUP(H24,[1]Sheet1!$A$1:$B$200,2,FALSE)</f>
        <v>490</v>
      </c>
      <c r="K24" s="55">
        <v>5</v>
      </c>
      <c r="L24" s="55">
        <v>148</v>
      </c>
      <c r="M24" s="36">
        <f>VLOOKUP(H24,[1]Sheet1!$A$1:$C$193,3,FALSE)</f>
        <v>4.25</v>
      </c>
      <c r="N24" s="36">
        <f t="shared" si="0"/>
        <v>629</v>
      </c>
      <c r="O24" s="50">
        <v>500</v>
      </c>
      <c r="P24" s="51">
        <f t="shared" si="1"/>
        <v>1129</v>
      </c>
      <c r="Q24" s="70"/>
    </row>
    <row r="25" spans="1:17" s="4" customFormat="1" ht="30">
      <c r="A25" s="68">
        <f t="shared" si="2"/>
        <v>21</v>
      </c>
      <c r="B25" s="52" t="s">
        <v>133</v>
      </c>
      <c r="C25" s="52" t="s">
        <v>160</v>
      </c>
      <c r="D25" s="53" t="s">
        <v>149</v>
      </c>
      <c r="E25" s="52">
        <v>2591541016</v>
      </c>
      <c r="F25" s="54" t="s">
        <v>161</v>
      </c>
      <c r="G25" s="47" t="s">
        <v>9</v>
      </c>
      <c r="H25" s="54" t="s">
        <v>162</v>
      </c>
      <c r="I25" s="47" t="s">
        <v>159</v>
      </c>
      <c r="J25" s="47">
        <f>VLOOKUP(H25,[1]Sheet1!$A$1:$B$200,2,FALSE)</f>
        <v>450</v>
      </c>
      <c r="K25" s="55">
        <v>5</v>
      </c>
      <c r="L25" s="55">
        <v>40</v>
      </c>
      <c r="M25" s="36">
        <f>VLOOKUP(H25,[1]Sheet1!$A$1:$C$193,3,FALSE)</f>
        <v>4.25</v>
      </c>
      <c r="N25" s="36">
        <f t="shared" si="0"/>
        <v>170</v>
      </c>
      <c r="O25" s="50"/>
      <c r="P25" s="51">
        <f t="shared" si="1"/>
        <v>170</v>
      </c>
      <c r="Q25" s="70"/>
    </row>
    <row r="26" spans="1:17" s="4" customFormat="1" ht="35.25" customHeight="1">
      <c r="A26" s="68">
        <f t="shared" si="2"/>
        <v>22</v>
      </c>
      <c r="B26" s="46" t="s">
        <v>133</v>
      </c>
      <c r="C26" s="46" t="s">
        <v>163</v>
      </c>
      <c r="D26" s="47" t="s">
        <v>164</v>
      </c>
      <c r="E26" s="46">
        <v>2591541017</v>
      </c>
      <c r="F26" s="48" t="s">
        <v>165</v>
      </c>
      <c r="G26" s="47" t="s">
        <v>9</v>
      </c>
      <c r="H26" s="48" t="s">
        <v>166</v>
      </c>
      <c r="I26" s="47" t="s">
        <v>132</v>
      </c>
      <c r="J26" s="47">
        <f>VLOOKUP(H26,[1]Sheet1!$A$1:$B$200,2,FALSE)</f>
        <v>85</v>
      </c>
      <c r="K26" s="49">
        <v>18</v>
      </c>
      <c r="L26" s="49">
        <v>351</v>
      </c>
      <c r="M26" s="36">
        <f>VLOOKUP(H26,[1]Sheet1!$A$1:$C$193,3,FALSE)</f>
        <v>2.25</v>
      </c>
      <c r="N26" s="36">
        <f t="shared" si="0"/>
        <v>789.75</v>
      </c>
      <c r="O26" s="50">
        <v>500</v>
      </c>
      <c r="P26" s="51">
        <f t="shared" si="1"/>
        <v>1289.75</v>
      </c>
      <c r="Q26" s="69"/>
    </row>
    <row r="27" spans="1:17" s="4" customFormat="1">
      <c r="A27" s="68">
        <f t="shared" si="2"/>
        <v>23</v>
      </c>
      <c r="B27" s="46" t="s">
        <v>133</v>
      </c>
      <c r="C27" s="46" t="s">
        <v>167</v>
      </c>
      <c r="D27" s="47" t="s">
        <v>164</v>
      </c>
      <c r="E27" s="46">
        <v>2591541018</v>
      </c>
      <c r="F27" s="48" t="s">
        <v>168</v>
      </c>
      <c r="G27" s="47" t="s">
        <v>9</v>
      </c>
      <c r="H27" s="48" t="s">
        <v>169</v>
      </c>
      <c r="I27" s="47" t="s">
        <v>170</v>
      </c>
      <c r="J27" s="47">
        <f>VLOOKUP(H27,[1]Sheet1!$A$1:$B$200,2,FALSE)</f>
        <v>430</v>
      </c>
      <c r="K27" s="49">
        <v>29</v>
      </c>
      <c r="L27" s="49">
        <v>583</v>
      </c>
      <c r="M27" s="36">
        <f>VLOOKUP(H27,[1]Sheet1!$A$1:$C$193,3,FALSE)</f>
        <v>4.25</v>
      </c>
      <c r="N27" s="36">
        <f t="shared" si="0"/>
        <v>2477.75</v>
      </c>
      <c r="O27" s="50">
        <v>1000</v>
      </c>
      <c r="P27" s="51">
        <f t="shared" si="1"/>
        <v>3477.75</v>
      </c>
      <c r="Q27" s="69"/>
    </row>
    <row r="28" spans="1:17" s="4" customFormat="1" ht="30">
      <c r="A28" s="68">
        <f t="shared" si="2"/>
        <v>24</v>
      </c>
      <c r="B28" s="46" t="s">
        <v>171</v>
      </c>
      <c r="C28" s="46" t="s">
        <v>172</v>
      </c>
      <c r="D28" s="47" t="s">
        <v>173</v>
      </c>
      <c r="E28" s="46">
        <v>2591541019</v>
      </c>
      <c r="F28" s="48" t="s">
        <v>174</v>
      </c>
      <c r="G28" s="47" t="s">
        <v>9</v>
      </c>
      <c r="H28" s="48" t="s">
        <v>175</v>
      </c>
      <c r="I28" s="47" t="s">
        <v>147</v>
      </c>
      <c r="J28" s="47">
        <v>200</v>
      </c>
      <c r="K28" s="49">
        <v>21</v>
      </c>
      <c r="L28" s="49">
        <v>524</v>
      </c>
      <c r="M28" s="36">
        <f>VLOOKUP(H28,[1]Sheet1!$A$1:$C$193,3,FALSE)</f>
        <v>3</v>
      </c>
      <c r="N28" s="36">
        <f t="shared" si="0"/>
        <v>1572</v>
      </c>
      <c r="O28" s="50">
        <v>700</v>
      </c>
      <c r="P28" s="51">
        <f t="shared" si="1"/>
        <v>2272</v>
      </c>
      <c r="Q28" s="69"/>
    </row>
    <row r="29" spans="1:17" s="4" customFormat="1" ht="30">
      <c r="A29" s="68">
        <f t="shared" si="2"/>
        <v>25</v>
      </c>
      <c r="B29" s="46" t="s">
        <v>176</v>
      </c>
      <c r="C29" s="46" t="s">
        <v>177</v>
      </c>
      <c r="D29" s="47" t="s">
        <v>178</v>
      </c>
      <c r="E29" s="46">
        <v>2591541020</v>
      </c>
      <c r="F29" s="48" t="s">
        <v>179</v>
      </c>
      <c r="G29" s="47" t="s">
        <v>9</v>
      </c>
      <c r="H29" s="48" t="s">
        <v>180</v>
      </c>
      <c r="I29" s="47" t="s">
        <v>132</v>
      </c>
      <c r="J29" s="47">
        <f>VLOOKUP(H29,[1]Sheet1!$A$1:$B$200,2,FALSE)</f>
        <v>65</v>
      </c>
      <c r="K29" s="49">
        <v>43</v>
      </c>
      <c r="L29" s="49">
        <v>866</v>
      </c>
      <c r="M29" s="36">
        <f>VLOOKUP(H29,[1]Sheet1!$A$1:$C$193,3,FALSE)</f>
        <v>2.25</v>
      </c>
      <c r="N29" s="36">
        <f t="shared" si="0"/>
        <v>1948.5</v>
      </c>
      <c r="O29" s="50"/>
      <c r="P29" s="51">
        <f t="shared" si="1"/>
        <v>1948.5</v>
      </c>
      <c r="Q29" s="69"/>
    </row>
    <row r="30" spans="1:17" s="4" customFormat="1" ht="30">
      <c r="A30" s="68">
        <f t="shared" si="2"/>
        <v>26</v>
      </c>
      <c r="B30" s="46" t="s">
        <v>176</v>
      </c>
      <c r="C30" s="46" t="s">
        <v>181</v>
      </c>
      <c r="D30" s="47" t="s">
        <v>178</v>
      </c>
      <c r="E30" s="46">
        <v>2591541021</v>
      </c>
      <c r="F30" s="48" t="s">
        <v>179</v>
      </c>
      <c r="G30" s="47" t="s">
        <v>9</v>
      </c>
      <c r="H30" s="48" t="s">
        <v>180</v>
      </c>
      <c r="I30" s="47" t="s">
        <v>132</v>
      </c>
      <c r="J30" s="47">
        <f>VLOOKUP(H30,[1]Sheet1!$A$1:$B$200,2,FALSE)</f>
        <v>65</v>
      </c>
      <c r="K30" s="49">
        <v>24</v>
      </c>
      <c r="L30" s="49">
        <v>262</v>
      </c>
      <c r="M30" s="36">
        <f>VLOOKUP(H30,[1]Sheet1!$A$1:$C$193,3,FALSE)</f>
        <v>2.25</v>
      </c>
      <c r="N30" s="36">
        <f t="shared" si="0"/>
        <v>589.5</v>
      </c>
      <c r="O30" s="50"/>
      <c r="P30" s="51">
        <f t="shared" si="1"/>
        <v>589.5</v>
      </c>
      <c r="Q30" s="69"/>
    </row>
    <row r="31" spans="1:17" s="4" customFormat="1" ht="30">
      <c r="A31" s="68">
        <f t="shared" si="2"/>
        <v>27</v>
      </c>
      <c r="B31" s="46" t="s">
        <v>176</v>
      </c>
      <c r="C31" s="46" t="s">
        <v>182</v>
      </c>
      <c r="D31" s="47" t="s">
        <v>178</v>
      </c>
      <c r="E31" s="46">
        <v>2591541022</v>
      </c>
      <c r="F31" s="48" t="s">
        <v>179</v>
      </c>
      <c r="G31" s="47" t="s">
        <v>9</v>
      </c>
      <c r="H31" s="48" t="s">
        <v>180</v>
      </c>
      <c r="I31" s="47" t="s">
        <v>132</v>
      </c>
      <c r="J31" s="47">
        <f>VLOOKUP(H31,[1]Sheet1!$A$1:$B$200,2,FALSE)</f>
        <v>65</v>
      </c>
      <c r="K31" s="49">
        <v>21</v>
      </c>
      <c r="L31" s="49">
        <v>802</v>
      </c>
      <c r="M31" s="36">
        <f>VLOOKUP(H31,[1]Sheet1!$A$1:$C$193,3,FALSE)</f>
        <v>2.25</v>
      </c>
      <c r="N31" s="36">
        <f t="shared" si="0"/>
        <v>1804.5</v>
      </c>
      <c r="O31" s="50"/>
      <c r="P31" s="51">
        <f t="shared" si="1"/>
        <v>1804.5</v>
      </c>
      <c r="Q31" s="69"/>
    </row>
    <row r="32" spans="1:17" s="4" customFormat="1" ht="30">
      <c r="A32" s="68">
        <f t="shared" si="2"/>
        <v>28</v>
      </c>
      <c r="B32" s="46" t="s">
        <v>176</v>
      </c>
      <c r="C32" s="46" t="s">
        <v>183</v>
      </c>
      <c r="D32" s="47" t="s">
        <v>178</v>
      </c>
      <c r="E32" s="46">
        <v>2591541023</v>
      </c>
      <c r="F32" s="48" t="s">
        <v>179</v>
      </c>
      <c r="G32" s="47" t="s">
        <v>9</v>
      </c>
      <c r="H32" s="48" t="s">
        <v>180</v>
      </c>
      <c r="I32" s="47" t="s">
        <v>132</v>
      </c>
      <c r="J32" s="47">
        <f>VLOOKUP(H32,[1]Sheet1!$A$1:$B$200,2,FALSE)</f>
        <v>65</v>
      </c>
      <c r="K32" s="49">
        <v>6</v>
      </c>
      <c r="L32" s="49">
        <v>42</v>
      </c>
      <c r="M32" s="36">
        <f>VLOOKUP(H32,[1]Sheet1!$A$1:$C$193,3,FALSE)</f>
        <v>2.25</v>
      </c>
      <c r="N32" s="36">
        <f t="shared" si="0"/>
        <v>94.5</v>
      </c>
      <c r="O32" s="50"/>
      <c r="P32" s="51">
        <f t="shared" si="1"/>
        <v>94.5</v>
      </c>
      <c r="Q32" s="69"/>
    </row>
    <row r="33" spans="1:17" s="4" customFormat="1" ht="30">
      <c r="A33" s="68">
        <f t="shared" si="2"/>
        <v>29</v>
      </c>
      <c r="B33" s="46" t="s">
        <v>176</v>
      </c>
      <c r="C33" s="46" t="s">
        <v>184</v>
      </c>
      <c r="D33" s="47" t="s">
        <v>178</v>
      </c>
      <c r="E33" s="46">
        <v>2591541024</v>
      </c>
      <c r="F33" s="48" t="s">
        <v>179</v>
      </c>
      <c r="G33" s="47" t="s">
        <v>9</v>
      </c>
      <c r="H33" s="48" t="s">
        <v>180</v>
      </c>
      <c r="I33" s="47" t="s">
        <v>132</v>
      </c>
      <c r="J33" s="47">
        <f>VLOOKUP(H33,[1]Sheet1!$A$1:$B$200,2,FALSE)</f>
        <v>65</v>
      </c>
      <c r="K33" s="49">
        <v>140</v>
      </c>
      <c r="L33" s="49">
        <v>2705</v>
      </c>
      <c r="M33" s="36">
        <f>VLOOKUP(H33,[1]Sheet1!$A$1:$C$193,3,FALSE)</f>
        <v>2.25</v>
      </c>
      <c r="N33" s="36">
        <f t="shared" si="0"/>
        <v>6086.25</v>
      </c>
      <c r="O33" s="50">
        <v>1000</v>
      </c>
      <c r="P33" s="51">
        <f t="shared" si="1"/>
        <v>7086.25</v>
      </c>
      <c r="Q33" s="69"/>
    </row>
    <row r="34" spans="1:17" s="4" customFormat="1">
      <c r="A34" s="68">
        <f t="shared" si="2"/>
        <v>30</v>
      </c>
      <c r="B34" s="46" t="s">
        <v>185</v>
      </c>
      <c r="C34" s="52" t="s">
        <v>186</v>
      </c>
      <c r="D34" s="53" t="s">
        <v>178</v>
      </c>
      <c r="E34" s="52">
        <v>2591541025</v>
      </c>
      <c r="F34" s="54" t="s">
        <v>187</v>
      </c>
      <c r="G34" s="47" t="s">
        <v>9</v>
      </c>
      <c r="H34" s="54" t="s">
        <v>188</v>
      </c>
      <c r="I34" s="47" t="s">
        <v>147</v>
      </c>
      <c r="J34" s="47">
        <f>VLOOKUP(H34,[1]Sheet1!$A$1:$B$200,2,FALSE)</f>
        <v>300</v>
      </c>
      <c r="K34" s="55">
        <v>35</v>
      </c>
      <c r="L34" s="55">
        <v>414</v>
      </c>
      <c r="M34" s="36">
        <f>VLOOKUP(H34,[1]Sheet1!$A$1:$C$193,3,FALSE)</f>
        <v>3.75</v>
      </c>
      <c r="N34" s="36">
        <f t="shared" si="0"/>
        <v>1552.5</v>
      </c>
      <c r="O34" s="50">
        <v>1000</v>
      </c>
      <c r="P34" s="51">
        <f t="shared" si="1"/>
        <v>2552.5</v>
      </c>
      <c r="Q34" s="70" t="s">
        <v>189</v>
      </c>
    </row>
    <row r="35" spans="1:17" s="4" customFormat="1">
      <c r="A35" s="68">
        <f t="shared" si="2"/>
        <v>31</v>
      </c>
      <c r="B35" s="46" t="s">
        <v>190</v>
      </c>
      <c r="C35" s="46" t="s">
        <v>191</v>
      </c>
      <c r="D35" s="47" t="s">
        <v>192</v>
      </c>
      <c r="E35" s="46">
        <v>2591541026</v>
      </c>
      <c r="F35" s="48" t="s">
        <v>193</v>
      </c>
      <c r="G35" s="47" t="s">
        <v>9</v>
      </c>
      <c r="H35" s="48" t="s">
        <v>194</v>
      </c>
      <c r="I35" s="47" t="s">
        <v>155</v>
      </c>
      <c r="J35" s="47">
        <f>VLOOKUP(H35,[1]Sheet1!$A$1:$B$200,2,FALSE)</f>
        <v>55</v>
      </c>
      <c r="K35" s="49">
        <v>41</v>
      </c>
      <c r="L35" s="49">
        <v>618</v>
      </c>
      <c r="M35" s="36">
        <f>VLOOKUP(H35,[1]Sheet1!$A$1:$C$193,3,FALSE)</f>
        <v>2.25</v>
      </c>
      <c r="N35" s="36">
        <f t="shared" si="0"/>
        <v>1390.5</v>
      </c>
      <c r="O35" s="50">
        <v>0</v>
      </c>
      <c r="P35" s="51">
        <f t="shared" si="1"/>
        <v>1390.5</v>
      </c>
      <c r="Q35" s="69" t="s">
        <v>189</v>
      </c>
    </row>
    <row r="36" spans="1:17" s="4" customFormat="1">
      <c r="A36" s="68">
        <f t="shared" si="2"/>
        <v>32</v>
      </c>
      <c r="B36" s="46" t="s">
        <v>190</v>
      </c>
      <c r="C36" s="46" t="s">
        <v>195</v>
      </c>
      <c r="D36" s="47" t="s">
        <v>192</v>
      </c>
      <c r="E36" s="46">
        <v>2591541027</v>
      </c>
      <c r="F36" s="48" t="s">
        <v>196</v>
      </c>
      <c r="G36" s="47" t="s">
        <v>9</v>
      </c>
      <c r="H36" s="48" t="s">
        <v>197</v>
      </c>
      <c r="I36" s="47" t="s">
        <v>198</v>
      </c>
      <c r="J36" s="47">
        <f>VLOOKUP(H36,[1]Sheet1!$A$1:$B$200,2,FALSE)</f>
        <v>295</v>
      </c>
      <c r="K36" s="49">
        <v>13</v>
      </c>
      <c r="L36" s="49">
        <v>327</v>
      </c>
      <c r="M36" s="36">
        <f>VLOOKUP(H36,[1]Sheet1!$A$1:$C$193,3,FALSE)</f>
        <v>3</v>
      </c>
      <c r="N36" s="36">
        <f t="shared" si="0"/>
        <v>981</v>
      </c>
      <c r="O36" s="50">
        <v>500</v>
      </c>
      <c r="P36" s="51">
        <f t="shared" si="1"/>
        <v>1481</v>
      </c>
      <c r="Q36" s="69"/>
    </row>
    <row r="37" spans="1:17" s="4" customFormat="1" ht="30">
      <c r="A37" s="68">
        <f t="shared" si="2"/>
        <v>33</v>
      </c>
      <c r="B37" s="46" t="s">
        <v>199</v>
      </c>
      <c r="C37" s="46" t="s">
        <v>200</v>
      </c>
      <c r="D37" s="47" t="s">
        <v>201</v>
      </c>
      <c r="E37" s="46">
        <v>2591541028</v>
      </c>
      <c r="F37" s="48" t="s">
        <v>202</v>
      </c>
      <c r="G37" s="47" t="s">
        <v>9</v>
      </c>
      <c r="H37" s="48" t="s">
        <v>203</v>
      </c>
      <c r="I37" s="47" t="s">
        <v>21</v>
      </c>
      <c r="J37" s="47">
        <v>210</v>
      </c>
      <c r="K37" s="49">
        <v>26</v>
      </c>
      <c r="L37" s="49">
        <v>489</v>
      </c>
      <c r="M37" s="36">
        <f>VLOOKUP(H37,[1]Sheet1!$A$1:$C$193,3,FALSE)</f>
        <v>3</v>
      </c>
      <c r="N37" s="36">
        <f t="shared" si="0"/>
        <v>1467</v>
      </c>
      <c r="O37" s="50">
        <f>VLOOKUP(H37,[2]Invoice!$H$5:$O$105,8,FALSE)</f>
        <v>500</v>
      </c>
      <c r="P37" s="51">
        <f t="shared" si="1"/>
        <v>1967</v>
      </c>
      <c r="Q37" s="69"/>
    </row>
    <row r="38" spans="1:17" s="4" customFormat="1">
      <c r="A38" s="68">
        <f t="shared" si="2"/>
        <v>34</v>
      </c>
      <c r="B38" s="46" t="s">
        <v>204</v>
      </c>
      <c r="C38" s="46" t="s">
        <v>205</v>
      </c>
      <c r="D38" s="47" t="s">
        <v>201</v>
      </c>
      <c r="E38" s="46">
        <v>2591541029</v>
      </c>
      <c r="F38" s="48" t="s">
        <v>136</v>
      </c>
      <c r="G38" s="47" t="s">
        <v>9</v>
      </c>
      <c r="H38" s="54" t="s">
        <v>137</v>
      </c>
      <c r="I38" s="47" t="s">
        <v>21</v>
      </c>
      <c r="J38" s="47">
        <f>VLOOKUP(H38,[1]Sheet1!$A$1:$B$200,2,FALSE)</f>
        <v>305</v>
      </c>
      <c r="K38" s="49">
        <v>24</v>
      </c>
      <c r="L38" s="49">
        <v>430</v>
      </c>
      <c r="M38" s="36">
        <f>VLOOKUP(H38,[1]Sheet1!$A$1:$C$193,3,FALSE)</f>
        <v>3.75</v>
      </c>
      <c r="N38" s="36">
        <f t="shared" si="0"/>
        <v>1612.5</v>
      </c>
      <c r="O38" s="50">
        <v>800</v>
      </c>
      <c r="P38" s="51">
        <f t="shared" si="1"/>
        <v>2412.5</v>
      </c>
      <c r="Q38" s="69"/>
    </row>
    <row r="39" spans="1:17" s="4" customFormat="1">
      <c r="A39" s="68">
        <f t="shared" si="2"/>
        <v>35</v>
      </c>
      <c r="B39" s="46" t="s">
        <v>206</v>
      </c>
      <c r="C39" s="46" t="s">
        <v>207</v>
      </c>
      <c r="D39" s="47" t="s">
        <v>201</v>
      </c>
      <c r="E39" s="46">
        <v>2591541030</v>
      </c>
      <c r="F39" s="48" t="s">
        <v>142</v>
      </c>
      <c r="G39" s="47" t="s">
        <v>9</v>
      </c>
      <c r="H39" s="48" t="s">
        <v>143</v>
      </c>
      <c r="I39" s="47" t="s">
        <v>93</v>
      </c>
      <c r="J39" s="47">
        <f>VLOOKUP(H39,[1]Sheet1!$A$1:$B$200,2,FALSE)</f>
        <v>220</v>
      </c>
      <c r="K39" s="49">
        <v>25</v>
      </c>
      <c r="L39" s="49">
        <v>243</v>
      </c>
      <c r="M39" s="36">
        <f>VLOOKUP(H39,[1]Sheet1!$A$1:$C$193,3,FALSE)</f>
        <v>3</v>
      </c>
      <c r="N39" s="36">
        <f t="shared" si="0"/>
        <v>729</v>
      </c>
      <c r="O39" s="50">
        <v>500</v>
      </c>
      <c r="P39" s="51">
        <f t="shared" si="1"/>
        <v>1229</v>
      </c>
      <c r="Q39" s="69"/>
    </row>
    <row r="40" spans="1:17" s="4" customFormat="1" ht="30">
      <c r="A40" s="68">
        <f t="shared" si="2"/>
        <v>36</v>
      </c>
      <c r="B40" s="46" t="s">
        <v>176</v>
      </c>
      <c r="C40" s="46" t="s">
        <v>208</v>
      </c>
      <c r="D40" s="47" t="s">
        <v>201</v>
      </c>
      <c r="E40" s="46">
        <v>2591541031</v>
      </c>
      <c r="F40" s="48" t="s">
        <v>209</v>
      </c>
      <c r="G40" s="47" t="s">
        <v>9</v>
      </c>
      <c r="H40" s="48" t="s">
        <v>70</v>
      </c>
      <c r="I40" s="47" t="s">
        <v>71</v>
      </c>
      <c r="J40" s="47">
        <f>VLOOKUP(H40,[1]Sheet1!$A$1:$B$200,2,FALSE)</f>
        <v>120</v>
      </c>
      <c r="K40" s="49">
        <v>72</v>
      </c>
      <c r="L40" s="49">
        <v>2007</v>
      </c>
      <c r="M40" s="36">
        <f>VLOOKUP(H40,[1]Sheet1!$A$1:$C$193,3,FALSE)</f>
        <v>2.25</v>
      </c>
      <c r="N40" s="36">
        <f t="shared" si="0"/>
        <v>4515.75</v>
      </c>
      <c r="O40" s="50">
        <v>1000</v>
      </c>
      <c r="P40" s="51">
        <f t="shared" si="1"/>
        <v>5515.75</v>
      </c>
      <c r="Q40" s="69"/>
    </row>
    <row r="41" spans="1:17" s="4" customFormat="1" ht="30">
      <c r="A41" s="68">
        <f t="shared" si="2"/>
        <v>37</v>
      </c>
      <c r="B41" s="46" t="s">
        <v>199</v>
      </c>
      <c r="C41" s="46" t="s">
        <v>210</v>
      </c>
      <c r="D41" s="47" t="s">
        <v>211</v>
      </c>
      <c r="E41" s="46">
        <v>2591541032</v>
      </c>
      <c r="F41" s="48" t="s">
        <v>212</v>
      </c>
      <c r="G41" s="47" t="s">
        <v>9</v>
      </c>
      <c r="H41" s="48" t="s">
        <v>123</v>
      </c>
      <c r="I41" s="47" t="s">
        <v>21</v>
      </c>
      <c r="J41" s="47">
        <f>VLOOKUP(H41,[1]Sheet1!$A$1:$B$200,2,FALSE)</f>
        <v>200</v>
      </c>
      <c r="K41" s="49">
        <v>21</v>
      </c>
      <c r="L41" s="49">
        <v>478</v>
      </c>
      <c r="M41" s="36">
        <f>VLOOKUP(H41,[1]Sheet1!$A$1:$C$193,3,FALSE)</f>
        <v>3</v>
      </c>
      <c r="N41" s="36">
        <f t="shared" si="0"/>
        <v>1434</v>
      </c>
      <c r="O41" s="50">
        <v>1000</v>
      </c>
      <c r="P41" s="51">
        <f t="shared" si="1"/>
        <v>2434</v>
      </c>
      <c r="Q41" s="69"/>
    </row>
    <row r="42" spans="1:17" s="4" customFormat="1">
      <c r="A42" s="68">
        <f t="shared" si="2"/>
        <v>38</v>
      </c>
      <c r="B42" s="46" t="s">
        <v>199</v>
      </c>
      <c r="C42" s="46" t="s">
        <v>213</v>
      </c>
      <c r="D42" s="47" t="s">
        <v>211</v>
      </c>
      <c r="E42" s="46">
        <v>2591541033</v>
      </c>
      <c r="F42" s="48" t="s">
        <v>214</v>
      </c>
      <c r="G42" s="47" t="s">
        <v>9</v>
      </c>
      <c r="H42" s="48" t="s">
        <v>215</v>
      </c>
      <c r="I42" s="47" t="s">
        <v>147</v>
      </c>
      <c r="J42" s="47">
        <f>VLOOKUP(H42,[1]Sheet1!$A$1:$B$200,2,FALSE)</f>
        <v>275</v>
      </c>
      <c r="K42" s="49">
        <v>50</v>
      </c>
      <c r="L42" s="49">
        <v>845</v>
      </c>
      <c r="M42" s="36">
        <f>VLOOKUP(H42,[1]Sheet1!$A$1:$C$193,3,FALSE)</f>
        <v>3.75</v>
      </c>
      <c r="N42" s="36">
        <f t="shared" si="0"/>
        <v>3168.75</v>
      </c>
      <c r="O42" s="50">
        <v>1000</v>
      </c>
      <c r="P42" s="51">
        <f t="shared" si="1"/>
        <v>4168.75</v>
      </c>
      <c r="Q42" s="69" t="s">
        <v>189</v>
      </c>
    </row>
    <row r="43" spans="1:17" s="4" customFormat="1" ht="30">
      <c r="A43" s="68">
        <f t="shared" si="2"/>
        <v>39</v>
      </c>
      <c r="B43" s="46" t="s">
        <v>199</v>
      </c>
      <c r="C43" s="46" t="s">
        <v>216</v>
      </c>
      <c r="D43" s="47" t="s">
        <v>211</v>
      </c>
      <c r="E43" s="46">
        <v>2591541034</v>
      </c>
      <c r="F43" s="48" t="s">
        <v>217</v>
      </c>
      <c r="G43" s="47" t="s">
        <v>9</v>
      </c>
      <c r="H43" s="48" t="s">
        <v>218</v>
      </c>
      <c r="I43" s="47" t="s">
        <v>17</v>
      </c>
      <c r="J43" s="47">
        <f>VLOOKUP(H43,[1]Sheet1!$A$1:$B$200,2,FALSE)</f>
        <v>35</v>
      </c>
      <c r="K43" s="49">
        <v>17</v>
      </c>
      <c r="L43" s="49">
        <v>373</v>
      </c>
      <c r="M43" s="36">
        <f>VLOOKUP(H43,[1]Sheet1!$A$1:$C$193,3,FALSE)</f>
        <v>2.25</v>
      </c>
      <c r="N43" s="36">
        <f t="shared" si="0"/>
        <v>839.25</v>
      </c>
      <c r="O43" s="50"/>
      <c r="P43" s="51">
        <f t="shared" si="1"/>
        <v>839.25</v>
      </c>
      <c r="Q43" s="69"/>
    </row>
    <row r="44" spans="1:17" s="4" customFormat="1">
      <c r="A44" s="68">
        <f t="shared" si="2"/>
        <v>40</v>
      </c>
      <c r="B44" s="46" t="s">
        <v>219</v>
      </c>
      <c r="C44" s="46" t="s">
        <v>220</v>
      </c>
      <c r="D44" s="47" t="s">
        <v>211</v>
      </c>
      <c r="E44" s="46">
        <v>2591541035</v>
      </c>
      <c r="F44" s="48" t="s">
        <v>221</v>
      </c>
      <c r="G44" s="47" t="s">
        <v>9</v>
      </c>
      <c r="H44" s="48" t="s">
        <v>222</v>
      </c>
      <c r="I44" s="47" t="s">
        <v>147</v>
      </c>
      <c r="J44" s="47">
        <f>VLOOKUP(H44,[1]Sheet1!$A$1:$B$200,2,FALSE)</f>
        <v>265</v>
      </c>
      <c r="K44" s="49">
        <v>30</v>
      </c>
      <c r="L44" s="49">
        <v>624</v>
      </c>
      <c r="M44" s="36">
        <f>VLOOKUP(H44,[1]Sheet1!$A$1:$C$193,3,FALSE)</f>
        <v>3.75</v>
      </c>
      <c r="N44" s="36">
        <f t="shared" si="0"/>
        <v>2340</v>
      </c>
      <c r="O44" s="50">
        <v>1000</v>
      </c>
      <c r="P44" s="51">
        <f t="shared" si="1"/>
        <v>3340</v>
      </c>
      <c r="Q44" s="69"/>
    </row>
    <row r="45" spans="1:17" s="4" customFormat="1">
      <c r="A45" s="68">
        <f t="shared" si="2"/>
        <v>41</v>
      </c>
      <c r="B45" s="46" t="s">
        <v>223</v>
      </c>
      <c r="C45" s="52" t="s">
        <v>224</v>
      </c>
      <c r="D45" s="53" t="s">
        <v>211</v>
      </c>
      <c r="E45" s="52">
        <v>2591541036</v>
      </c>
      <c r="F45" s="54" t="s">
        <v>225</v>
      </c>
      <c r="G45" s="47" t="s">
        <v>9</v>
      </c>
      <c r="H45" s="54" t="s">
        <v>226</v>
      </c>
      <c r="I45" s="47" t="s">
        <v>159</v>
      </c>
      <c r="J45" s="47">
        <f>VLOOKUP(H45,[1]Sheet1!$A$1:$B$200,2,FALSE)</f>
        <v>470</v>
      </c>
      <c r="K45" s="55">
        <v>72</v>
      </c>
      <c r="L45" s="55">
        <v>1465</v>
      </c>
      <c r="M45" s="36">
        <f>VLOOKUP(H45,[1]Sheet1!$A$1:$C$193,3,FALSE)</f>
        <v>4.25</v>
      </c>
      <c r="N45" s="36">
        <f t="shared" si="0"/>
        <v>6226.25</v>
      </c>
      <c r="O45" s="50">
        <v>1000</v>
      </c>
      <c r="P45" s="51">
        <f t="shared" si="1"/>
        <v>7226.25</v>
      </c>
      <c r="Q45" s="70"/>
    </row>
    <row r="46" spans="1:17" s="4" customFormat="1">
      <c r="A46" s="68">
        <f t="shared" si="2"/>
        <v>42</v>
      </c>
      <c r="B46" s="46" t="s">
        <v>223</v>
      </c>
      <c r="C46" s="52" t="s">
        <v>227</v>
      </c>
      <c r="D46" s="47" t="s">
        <v>211</v>
      </c>
      <c r="E46" s="46">
        <v>2591541037</v>
      </c>
      <c r="F46" s="48" t="s">
        <v>225</v>
      </c>
      <c r="G46" s="47" t="s">
        <v>9</v>
      </c>
      <c r="H46" s="54" t="s">
        <v>226</v>
      </c>
      <c r="I46" s="47" t="s">
        <v>159</v>
      </c>
      <c r="J46" s="47">
        <f>VLOOKUP(H46,[1]Sheet1!$A$1:$B$200,2,FALSE)</f>
        <v>470</v>
      </c>
      <c r="K46" s="55">
        <v>11</v>
      </c>
      <c r="L46" s="55">
        <v>297</v>
      </c>
      <c r="M46" s="36">
        <f>VLOOKUP(H46,[1]Sheet1!$A$1:$C$193,3,FALSE)</f>
        <v>4.25</v>
      </c>
      <c r="N46" s="36">
        <f t="shared" si="0"/>
        <v>1262.25</v>
      </c>
      <c r="O46" s="50">
        <v>600</v>
      </c>
      <c r="P46" s="51">
        <f t="shared" si="1"/>
        <v>1862.25</v>
      </c>
      <c r="Q46" s="70" t="s">
        <v>189</v>
      </c>
    </row>
    <row r="47" spans="1:17" s="4" customFormat="1">
      <c r="A47" s="68">
        <f t="shared" si="2"/>
        <v>43</v>
      </c>
      <c r="B47" s="46" t="s">
        <v>206</v>
      </c>
      <c r="C47" s="52" t="s">
        <v>228</v>
      </c>
      <c r="D47" s="47" t="s">
        <v>229</v>
      </c>
      <c r="E47" s="46">
        <v>2591541038</v>
      </c>
      <c r="F47" s="48" t="s">
        <v>127</v>
      </c>
      <c r="G47" s="47" t="s">
        <v>9</v>
      </c>
      <c r="H47" s="54" t="s">
        <v>128</v>
      </c>
      <c r="I47" s="47" t="s">
        <v>21</v>
      </c>
      <c r="J47" s="47">
        <f>VLOOKUP(H47,[1]Sheet1!$A$1:$B$200,2,FALSE)</f>
        <v>235</v>
      </c>
      <c r="K47" s="55">
        <v>32</v>
      </c>
      <c r="L47" s="55">
        <v>746</v>
      </c>
      <c r="M47" s="36">
        <f>VLOOKUP(H47,[1]Sheet1!$A$1:$C$193,3,FALSE)</f>
        <v>3</v>
      </c>
      <c r="N47" s="36">
        <f t="shared" si="0"/>
        <v>2238</v>
      </c>
      <c r="O47" s="50">
        <v>800</v>
      </c>
      <c r="P47" s="51">
        <f t="shared" si="1"/>
        <v>3038</v>
      </c>
      <c r="Q47" s="70"/>
    </row>
    <row r="48" spans="1:17" s="4" customFormat="1">
      <c r="A48" s="68">
        <f t="shared" si="2"/>
        <v>44</v>
      </c>
      <c r="B48" s="46" t="s">
        <v>223</v>
      </c>
      <c r="C48" s="52" t="s">
        <v>230</v>
      </c>
      <c r="D48" s="47" t="s">
        <v>229</v>
      </c>
      <c r="E48" s="46">
        <v>2591541039</v>
      </c>
      <c r="F48" s="48" t="s">
        <v>225</v>
      </c>
      <c r="G48" s="47" t="s">
        <v>9</v>
      </c>
      <c r="H48" s="54" t="s">
        <v>226</v>
      </c>
      <c r="I48" s="47" t="s">
        <v>159</v>
      </c>
      <c r="J48" s="47">
        <f>VLOOKUP(H48,[1]Sheet1!$A$1:$B$200,2,FALSE)</f>
        <v>470</v>
      </c>
      <c r="K48" s="55">
        <v>69</v>
      </c>
      <c r="L48" s="55">
        <v>1250</v>
      </c>
      <c r="M48" s="36">
        <f>VLOOKUP(H48,[1]Sheet1!$A$1:$C$193,3,FALSE)</f>
        <v>4.25</v>
      </c>
      <c r="N48" s="36">
        <f t="shared" si="0"/>
        <v>5312.5</v>
      </c>
      <c r="O48" s="50">
        <v>1000</v>
      </c>
      <c r="P48" s="51">
        <f t="shared" si="1"/>
        <v>6312.5</v>
      </c>
      <c r="Q48" s="70"/>
    </row>
    <row r="49" spans="1:17" s="4" customFormat="1">
      <c r="A49" s="68">
        <f t="shared" si="2"/>
        <v>45</v>
      </c>
      <c r="B49" s="46" t="s">
        <v>206</v>
      </c>
      <c r="C49" s="52" t="s">
        <v>231</v>
      </c>
      <c r="D49" s="47" t="s">
        <v>229</v>
      </c>
      <c r="E49" s="46">
        <v>2591541040</v>
      </c>
      <c r="F49" s="48" t="s">
        <v>232</v>
      </c>
      <c r="G49" s="47" t="s">
        <v>9</v>
      </c>
      <c r="H49" s="54" t="s">
        <v>233</v>
      </c>
      <c r="I49" s="47" t="s">
        <v>17</v>
      </c>
      <c r="J49" s="47">
        <f>VLOOKUP(H49,[1]Sheet1!$A$1:$B$200,2,FALSE)</f>
        <v>20</v>
      </c>
      <c r="K49" s="55">
        <v>3</v>
      </c>
      <c r="L49" s="55">
        <v>9</v>
      </c>
      <c r="M49" s="36">
        <f>VLOOKUP(H49,[1]Sheet1!$A$1:$C$193,3,FALSE)</f>
        <v>2.25</v>
      </c>
      <c r="N49" s="36">
        <f t="shared" si="0"/>
        <v>20.25</v>
      </c>
      <c r="O49" s="50"/>
      <c r="P49" s="51">
        <f t="shared" si="1"/>
        <v>20.25</v>
      </c>
      <c r="Q49" s="70"/>
    </row>
    <row r="50" spans="1:17" s="4" customFormat="1">
      <c r="A50" s="68">
        <f t="shared" si="2"/>
        <v>46</v>
      </c>
      <c r="B50" s="46" t="s">
        <v>206</v>
      </c>
      <c r="C50" s="46" t="s">
        <v>234</v>
      </c>
      <c r="D50" s="47" t="s">
        <v>229</v>
      </c>
      <c r="E50" s="46">
        <v>2591541041</v>
      </c>
      <c r="F50" s="48" t="s">
        <v>221</v>
      </c>
      <c r="G50" s="47" t="s">
        <v>9</v>
      </c>
      <c r="H50" s="48" t="s">
        <v>222</v>
      </c>
      <c r="I50" s="47" t="s">
        <v>147</v>
      </c>
      <c r="J50" s="47">
        <f>VLOOKUP(H50,[1]Sheet1!$A$1:$B$200,2,FALSE)</f>
        <v>265</v>
      </c>
      <c r="K50" s="49">
        <v>62</v>
      </c>
      <c r="L50" s="49">
        <v>1142</v>
      </c>
      <c r="M50" s="36">
        <f>VLOOKUP(H50,[1]Sheet1!$A$1:$C$193,3,FALSE)</f>
        <v>3.75</v>
      </c>
      <c r="N50" s="36">
        <f t="shared" si="0"/>
        <v>4282.5</v>
      </c>
      <c r="O50" s="50">
        <v>1500</v>
      </c>
      <c r="P50" s="51">
        <f t="shared" si="1"/>
        <v>5782.5</v>
      </c>
      <c r="Q50" s="69" t="s">
        <v>189</v>
      </c>
    </row>
    <row r="51" spans="1:17" s="4" customFormat="1">
      <c r="A51" s="68">
        <f t="shared" si="2"/>
        <v>47</v>
      </c>
      <c r="B51" s="46" t="s">
        <v>223</v>
      </c>
      <c r="C51" s="46" t="s">
        <v>235</v>
      </c>
      <c r="D51" s="47" t="s">
        <v>236</v>
      </c>
      <c r="E51" s="46">
        <v>2591541042</v>
      </c>
      <c r="F51" s="48" t="s">
        <v>237</v>
      </c>
      <c r="G51" s="47" t="s">
        <v>9</v>
      </c>
      <c r="H51" s="48" t="s">
        <v>238</v>
      </c>
      <c r="I51" s="47" t="s">
        <v>71</v>
      </c>
      <c r="J51" s="47">
        <f>VLOOKUP(H51,[1]Sheet1!$A$1:$B$200,2,FALSE)</f>
        <v>160</v>
      </c>
      <c r="K51" s="49">
        <v>96</v>
      </c>
      <c r="L51" s="49">
        <v>1935</v>
      </c>
      <c r="M51" s="36">
        <f>VLOOKUP(H51,[1]Sheet1!$A$1:$C$193,3,FALSE)</f>
        <v>3</v>
      </c>
      <c r="N51" s="36">
        <f t="shared" si="0"/>
        <v>5805</v>
      </c>
      <c r="O51" s="50">
        <v>1000</v>
      </c>
      <c r="P51" s="51">
        <f t="shared" si="1"/>
        <v>6805</v>
      </c>
      <c r="Q51" s="69" t="s">
        <v>189</v>
      </c>
    </row>
    <row r="52" spans="1:17" s="4" customFormat="1">
      <c r="A52" s="71">
        <f t="shared" si="2"/>
        <v>48</v>
      </c>
      <c r="B52" s="52" t="s">
        <v>239</v>
      </c>
      <c r="C52" s="52" t="s">
        <v>240</v>
      </c>
      <c r="D52" s="53" t="s">
        <v>241</v>
      </c>
      <c r="E52" s="52">
        <v>2591541043</v>
      </c>
      <c r="F52" s="54" t="s">
        <v>242</v>
      </c>
      <c r="G52" s="53" t="s">
        <v>9</v>
      </c>
      <c r="H52" s="54" t="s">
        <v>243</v>
      </c>
      <c r="I52" s="53" t="s">
        <v>21</v>
      </c>
      <c r="J52" s="53">
        <f>VLOOKUP(H52,[1]Sheet1!$A$1:$B$200,2,FALSE)</f>
        <v>350</v>
      </c>
      <c r="K52" s="55">
        <v>91</v>
      </c>
      <c r="L52" s="55">
        <v>1426</v>
      </c>
      <c r="M52" s="56">
        <f>VLOOKUP(H52,[1]Sheet1!$A$1:$C$193,3,FALSE)</f>
        <v>3.75</v>
      </c>
      <c r="N52" s="56">
        <f t="shared" si="0"/>
        <v>5347.5</v>
      </c>
      <c r="O52" s="53">
        <v>1000</v>
      </c>
      <c r="P52" s="56">
        <f t="shared" si="1"/>
        <v>6347.5</v>
      </c>
      <c r="Q52" s="72" t="s">
        <v>189</v>
      </c>
    </row>
    <row r="53" spans="1:17" s="4" customFormat="1">
      <c r="A53" s="68">
        <f t="shared" si="2"/>
        <v>49</v>
      </c>
      <c r="B53" s="46" t="s">
        <v>239</v>
      </c>
      <c r="C53" s="46" t="s">
        <v>244</v>
      </c>
      <c r="D53" s="47" t="s">
        <v>241</v>
      </c>
      <c r="E53" s="46">
        <v>2591541044</v>
      </c>
      <c r="F53" s="48" t="s">
        <v>245</v>
      </c>
      <c r="G53" s="47" t="s">
        <v>9</v>
      </c>
      <c r="H53" s="48" t="s">
        <v>246</v>
      </c>
      <c r="I53" s="47" t="s">
        <v>159</v>
      </c>
      <c r="J53" s="47">
        <f>VLOOKUP(H53,[1]Sheet1!$A$1:$B$200,2,FALSE)</f>
        <v>460</v>
      </c>
      <c r="K53" s="49">
        <v>47</v>
      </c>
      <c r="L53" s="49">
        <v>997</v>
      </c>
      <c r="M53" s="36">
        <f>VLOOKUP(H53,[1]Sheet1!$A$1:$C$193,3,FALSE)</f>
        <v>4.25</v>
      </c>
      <c r="N53" s="36">
        <f t="shared" si="0"/>
        <v>4237.25</v>
      </c>
      <c r="O53" s="50"/>
      <c r="P53" s="51">
        <f t="shared" si="1"/>
        <v>4237.25</v>
      </c>
      <c r="Q53" s="69"/>
    </row>
    <row r="54" spans="1:17" s="4" customFormat="1">
      <c r="A54" s="68">
        <f t="shared" si="2"/>
        <v>50</v>
      </c>
      <c r="B54" s="46" t="s">
        <v>239</v>
      </c>
      <c r="C54" s="46" t="s">
        <v>247</v>
      </c>
      <c r="D54" s="47" t="s">
        <v>241</v>
      </c>
      <c r="E54" s="46">
        <v>2591541045</v>
      </c>
      <c r="F54" s="48" t="s">
        <v>245</v>
      </c>
      <c r="G54" s="47" t="s">
        <v>9</v>
      </c>
      <c r="H54" s="48" t="s">
        <v>246</v>
      </c>
      <c r="I54" s="47" t="s">
        <v>159</v>
      </c>
      <c r="J54" s="47">
        <f>VLOOKUP(H54,[1]Sheet1!$A$1:$B$200,2,FALSE)</f>
        <v>460</v>
      </c>
      <c r="K54" s="49">
        <v>44</v>
      </c>
      <c r="L54" s="49">
        <v>921</v>
      </c>
      <c r="M54" s="36">
        <f>VLOOKUP(H54,[1]Sheet1!$A$1:$C$193,3,FALSE)</f>
        <v>4.25</v>
      </c>
      <c r="N54" s="36">
        <f t="shared" si="0"/>
        <v>3914.25</v>
      </c>
      <c r="O54" s="50">
        <v>1000</v>
      </c>
      <c r="P54" s="51">
        <f t="shared" si="1"/>
        <v>4914.25</v>
      </c>
      <c r="Q54" s="69"/>
    </row>
    <row r="55" spans="1:17" s="4" customFormat="1">
      <c r="A55" s="68">
        <f t="shared" si="2"/>
        <v>51</v>
      </c>
      <c r="B55" s="46" t="s">
        <v>239</v>
      </c>
      <c r="C55" s="46" t="s">
        <v>248</v>
      </c>
      <c r="D55" s="47" t="s">
        <v>241</v>
      </c>
      <c r="E55" s="46">
        <v>2591541046</v>
      </c>
      <c r="F55" s="48" t="s">
        <v>245</v>
      </c>
      <c r="G55" s="47" t="s">
        <v>9</v>
      </c>
      <c r="H55" s="48" t="s">
        <v>246</v>
      </c>
      <c r="I55" s="47" t="s">
        <v>159</v>
      </c>
      <c r="J55" s="47">
        <f>VLOOKUP(H55,[1]Sheet1!$A$1:$B$200,2,FALSE)</f>
        <v>460</v>
      </c>
      <c r="K55" s="49">
        <v>8</v>
      </c>
      <c r="L55" s="49">
        <v>131</v>
      </c>
      <c r="M55" s="36">
        <f>VLOOKUP(H55,[1]Sheet1!$A$1:$C$193,3,FALSE)</f>
        <v>4.25</v>
      </c>
      <c r="N55" s="36">
        <f t="shared" si="0"/>
        <v>556.75</v>
      </c>
      <c r="O55" s="50"/>
      <c r="P55" s="51">
        <f t="shared" si="1"/>
        <v>556.75</v>
      </c>
      <c r="Q55" s="69"/>
    </row>
    <row r="56" spans="1:17" s="4" customFormat="1">
      <c r="A56" s="68">
        <f t="shared" si="2"/>
        <v>52</v>
      </c>
      <c r="B56" s="46" t="s">
        <v>219</v>
      </c>
      <c r="C56" s="46" t="s">
        <v>249</v>
      </c>
      <c r="D56" s="47" t="s">
        <v>241</v>
      </c>
      <c r="E56" s="46">
        <v>2591541047</v>
      </c>
      <c r="F56" s="48" t="s">
        <v>250</v>
      </c>
      <c r="G56" s="47" t="s">
        <v>9</v>
      </c>
      <c r="H56" s="48" t="s">
        <v>251</v>
      </c>
      <c r="I56" s="47" t="s">
        <v>252</v>
      </c>
      <c r="J56" s="47">
        <f>VLOOKUP(H56,[1]Sheet1!$A$1:$B$200,2,FALSE)</f>
        <v>90</v>
      </c>
      <c r="K56" s="49">
        <v>15</v>
      </c>
      <c r="L56" s="49">
        <v>445</v>
      </c>
      <c r="M56" s="36">
        <f>VLOOKUP(H56,[1]Sheet1!$A$1:$C$193,3,FALSE)</f>
        <v>2.25</v>
      </c>
      <c r="N56" s="36">
        <f t="shared" si="0"/>
        <v>1001.25</v>
      </c>
      <c r="O56" s="50">
        <f>VLOOKUP(H56,[2]Invoice!$H$5:$O$105,8,FALSE)</f>
        <v>0</v>
      </c>
      <c r="P56" s="51">
        <f t="shared" si="1"/>
        <v>1001.25</v>
      </c>
      <c r="Q56" s="69"/>
    </row>
    <row r="57" spans="1:17" s="4" customFormat="1" ht="30">
      <c r="A57" s="68">
        <f t="shared" si="2"/>
        <v>53</v>
      </c>
      <c r="B57" s="46" t="s">
        <v>253</v>
      </c>
      <c r="C57" s="46" t="s">
        <v>254</v>
      </c>
      <c r="D57" s="47" t="s">
        <v>255</v>
      </c>
      <c r="E57" s="46">
        <v>2591541048</v>
      </c>
      <c r="F57" s="48" t="s">
        <v>202</v>
      </c>
      <c r="G57" s="47" t="s">
        <v>9</v>
      </c>
      <c r="H57" s="48" t="s">
        <v>203</v>
      </c>
      <c r="I57" s="47" t="s">
        <v>21</v>
      </c>
      <c r="J57" s="47">
        <v>210</v>
      </c>
      <c r="K57" s="49">
        <v>97</v>
      </c>
      <c r="L57" s="49">
        <v>1855</v>
      </c>
      <c r="M57" s="36">
        <f>VLOOKUP(H57,[1]Sheet1!$A$1:$C$193,3,FALSE)</f>
        <v>3</v>
      </c>
      <c r="N57" s="36">
        <f t="shared" si="0"/>
        <v>5565</v>
      </c>
      <c r="O57" s="50">
        <v>800</v>
      </c>
      <c r="P57" s="51">
        <f t="shared" si="1"/>
        <v>6365</v>
      </c>
      <c r="Q57" s="69"/>
    </row>
    <row r="58" spans="1:17" s="4" customFormat="1" ht="30">
      <c r="A58" s="68">
        <f t="shared" si="2"/>
        <v>54</v>
      </c>
      <c r="B58" s="46" t="s">
        <v>253</v>
      </c>
      <c r="C58" s="52" t="s">
        <v>256</v>
      </c>
      <c r="D58" s="53" t="s">
        <v>255</v>
      </c>
      <c r="E58" s="52">
        <v>2591541049</v>
      </c>
      <c r="F58" s="54" t="s">
        <v>257</v>
      </c>
      <c r="G58" s="47" t="s">
        <v>9</v>
      </c>
      <c r="H58" s="54" t="s">
        <v>258</v>
      </c>
      <c r="I58" s="47" t="s">
        <v>17</v>
      </c>
      <c r="J58" s="47">
        <f>VLOOKUP(H58,[1]Sheet1!$A$1:$B$200,2,FALSE)</f>
        <v>90</v>
      </c>
      <c r="K58" s="55">
        <v>44</v>
      </c>
      <c r="L58" s="55">
        <v>895</v>
      </c>
      <c r="M58" s="36">
        <f>VLOOKUP(H58,[1]Sheet1!$A$1:$C$193,3,FALSE)</f>
        <v>2.25</v>
      </c>
      <c r="N58" s="36">
        <f t="shared" si="0"/>
        <v>2013.75</v>
      </c>
      <c r="O58" s="50">
        <v>500</v>
      </c>
      <c r="P58" s="51">
        <f t="shared" si="1"/>
        <v>2513.75</v>
      </c>
      <c r="Q58" s="70"/>
    </row>
    <row r="59" spans="1:17" s="4" customFormat="1" ht="30">
      <c r="A59" s="68">
        <f t="shared" si="2"/>
        <v>55</v>
      </c>
      <c r="B59" s="46" t="s">
        <v>253</v>
      </c>
      <c r="C59" s="46" t="s">
        <v>259</v>
      </c>
      <c r="D59" s="47" t="s">
        <v>255</v>
      </c>
      <c r="E59" s="46">
        <v>2591541050</v>
      </c>
      <c r="F59" s="48" t="s">
        <v>139</v>
      </c>
      <c r="G59" s="47" t="s">
        <v>9</v>
      </c>
      <c r="H59" s="48" t="s">
        <v>140</v>
      </c>
      <c r="I59" s="47" t="s">
        <v>21</v>
      </c>
      <c r="J59" s="47">
        <f>VLOOKUP(H59,[1]Sheet1!$A$1:$B$200,2,FALSE)</f>
        <v>190</v>
      </c>
      <c r="K59" s="49">
        <v>81</v>
      </c>
      <c r="L59" s="49">
        <v>1761</v>
      </c>
      <c r="M59" s="36">
        <f>VLOOKUP(H59,[1]Sheet1!$A$1:$C$193,3,FALSE)</f>
        <v>3</v>
      </c>
      <c r="N59" s="36">
        <f t="shared" si="0"/>
        <v>5283</v>
      </c>
      <c r="O59" s="50">
        <f>VLOOKUP(H59,[2]Invoice!$H$5:$O$105,8,FALSE)</f>
        <v>1500</v>
      </c>
      <c r="P59" s="51">
        <f t="shared" si="1"/>
        <v>6783</v>
      </c>
      <c r="Q59" s="69"/>
    </row>
    <row r="60" spans="1:17" s="4" customFormat="1" ht="30">
      <c r="A60" s="68">
        <f t="shared" si="2"/>
        <v>56</v>
      </c>
      <c r="B60" s="46" t="s">
        <v>253</v>
      </c>
      <c r="C60" s="46" t="s">
        <v>260</v>
      </c>
      <c r="D60" s="47" t="s">
        <v>255</v>
      </c>
      <c r="E60" s="46">
        <v>2591541051</v>
      </c>
      <c r="F60" s="48" t="s">
        <v>145</v>
      </c>
      <c r="G60" s="47" t="s">
        <v>9</v>
      </c>
      <c r="H60" s="54" t="s">
        <v>146</v>
      </c>
      <c r="I60" s="47" t="s">
        <v>147</v>
      </c>
      <c r="J60" s="47">
        <f>VLOOKUP(H60,[1]Sheet1!$A$1:$B$200,2,FALSE)</f>
        <v>295</v>
      </c>
      <c r="K60" s="49">
        <v>57</v>
      </c>
      <c r="L60" s="49">
        <v>958</v>
      </c>
      <c r="M60" s="36">
        <f>VLOOKUP(H60,[1]Sheet1!$A$1:$C$193,3,FALSE)</f>
        <v>3.75</v>
      </c>
      <c r="N60" s="36">
        <f t="shared" si="0"/>
        <v>3592.5</v>
      </c>
      <c r="O60" s="50">
        <v>1000</v>
      </c>
      <c r="P60" s="51">
        <f t="shared" si="1"/>
        <v>4592.5</v>
      </c>
      <c r="Q60" s="69"/>
    </row>
    <row r="61" spans="1:17" s="4" customFormat="1">
      <c r="A61" s="68">
        <f t="shared" si="2"/>
        <v>57</v>
      </c>
      <c r="B61" s="46" t="s">
        <v>239</v>
      </c>
      <c r="C61" s="46" t="s">
        <v>261</v>
      </c>
      <c r="D61" s="47" t="s">
        <v>262</v>
      </c>
      <c r="E61" s="46">
        <v>2591541052</v>
      </c>
      <c r="F61" s="48" t="s">
        <v>193</v>
      </c>
      <c r="G61" s="47" t="s">
        <v>9</v>
      </c>
      <c r="H61" s="48" t="s">
        <v>194</v>
      </c>
      <c r="I61" s="47" t="s">
        <v>155</v>
      </c>
      <c r="J61" s="47">
        <f>VLOOKUP(H61,[1]Sheet1!$A$1:$B$200,2,FALSE)</f>
        <v>55</v>
      </c>
      <c r="K61" s="49">
        <v>39</v>
      </c>
      <c r="L61" s="49">
        <v>726</v>
      </c>
      <c r="M61" s="36">
        <f>VLOOKUP(H61,[1]Sheet1!$A$1:$C$193,3,FALSE)</f>
        <v>2.25</v>
      </c>
      <c r="N61" s="36">
        <f t="shared" si="0"/>
        <v>1633.5</v>
      </c>
      <c r="O61" s="50">
        <v>0</v>
      </c>
      <c r="P61" s="51">
        <f t="shared" si="1"/>
        <v>1633.5</v>
      </c>
      <c r="Q61" s="69"/>
    </row>
    <row r="62" spans="1:17" s="4" customFormat="1">
      <c r="A62" s="68">
        <f t="shared" si="2"/>
        <v>58</v>
      </c>
      <c r="B62" s="46" t="s">
        <v>239</v>
      </c>
      <c r="C62" s="46" t="s">
        <v>263</v>
      </c>
      <c r="D62" s="47" t="s">
        <v>262</v>
      </c>
      <c r="E62" s="46">
        <v>2591541053</v>
      </c>
      <c r="F62" s="48" t="s">
        <v>237</v>
      </c>
      <c r="G62" s="47" t="s">
        <v>9</v>
      </c>
      <c r="H62" s="48" t="s">
        <v>238</v>
      </c>
      <c r="I62" s="47" t="s">
        <v>71</v>
      </c>
      <c r="J62" s="47">
        <f>VLOOKUP(H62,[1]Sheet1!$A$1:$B$200,2,FALSE)</f>
        <v>160</v>
      </c>
      <c r="K62" s="49">
        <v>89</v>
      </c>
      <c r="L62" s="49">
        <v>1906</v>
      </c>
      <c r="M62" s="36">
        <f>VLOOKUP(H62,[1]Sheet1!$A$1:$C$193,3,FALSE)</f>
        <v>3</v>
      </c>
      <c r="N62" s="36">
        <f t="shared" si="0"/>
        <v>5718</v>
      </c>
      <c r="O62" s="50">
        <v>1000</v>
      </c>
      <c r="P62" s="51">
        <f t="shared" si="1"/>
        <v>6718</v>
      </c>
      <c r="Q62" s="69"/>
    </row>
    <row r="63" spans="1:17" s="4" customFormat="1">
      <c r="A63" s="68">
        <f t="shared" si="2"/>
        <v>59</v>
      </c>
      <c r="B63" s="46" t="s">
        <v>264</v>
      </c>
      <c r="C63" s="52" t="s">
        <v>265</v>
      </c>
      <c r="D63" s="53" t="s">
        <v>262</v>
      </c>
      <c r="E63" s="52">
        <v>2591541054</v>
      </c>
      <c r="F63" s="54" t="s">
        <v>266</v>
      </c>
      <c r="G63" s="47" t="s">
        <v>9</v>
      </c>
      <c r="H63" s="54" t="s">
        <v>267</v>
      </c>
      <c r="I63" s="47" t="s">
        <v>159</v>
      </c>
      <c r="J63" s="47">
        <f>VLOOKUP(H63,[1]Sheet1!$A$1:$B$200,2,FALSE)</f>
        <v>500</v>
      </c>
      <c r="K63" s="55">
        <v>26</v>
      </c>
      <c r="L63" s="55">
        <v>517</v>
      </c>
      <c r="M63" s="36">
        <f>VLOOKUP(H63,[1]Sheet1!$A$1:$C$193,3,FALSE)</f>
        <v>4.25</v>
      </c>
      <c r="N63" s="36">
        <f t="shared" si="0"/>
        <v>2197.25</v>
      </c>
      <c r="O63" s="50"/>
      <c r="P63" s="51">
        <f t="shared" si="1"/>
        <v>2197.25</v>
      </c>
      <c r="Q63" s="70"/>
    </row>
    <row r="64" spans="1:17" s="4" customFormat="1">
      <c r="A64" s="68">
        <f t="shared" si="2"/>
        <v>60</v>
      </c>
      <c r="B64" s="46" t="s">
        <v>264</v>
      </c>
      <c r="C64" s="52" t="s">
        <v>268</v>
      </c>
      <c r="D64" s="53" t="s">
        <v>262</v>
      </c>
      <c r="E64" s="52">
        <v>2591541055</v>
      </c>
      <c r="F64" s="54" t="s">
        <v>266</v>
      </c>
      <c r="G64" s="47" t="s">
        <v>9</v>
      </c>
      <c r="H64" s="54" t="s">
        <v>267</v>
      </c>
      <c r="I64" s="47" t="s">
        <v>159</v>
      </c>
      <c r="J64" s="47">
        <f>VLOOKUP(H64,[1]Sheet1!$A$1:$B$200,2,FALSE)</f>
        <v>500</v>
      </c>
      <c r="K64" s="55">
        <v>27</v>
      </c>
      <c r="L64" s="55">
        <v>606</v>
      </c>
      <c r="M64" s="36">
        <f>VLOOKUP(H64,[1]Sheet1!$A$1:$C$193,3,FALSE)</f>
        <v>4.25</v>
      </c>
      <c r="N64" s="36">
        <f t="shared" si="0"/>
        <v>2575.5</v>
      </c>
      <c r="O64" s="50"/>
      <c r="P64" s="51">
        <f t="shared" si="1"/>
        <v>2575.5</v>
      </c>
      <c r="Q64" s="70"/>
    </row>
    <row r="65" spans="1:17" s="4" customFormat="1">
      <c r="A65" s="68">
        <f t="shared" si="2"/>
        <v>61</v>
      </c>
      <c r="B65" s="46" t="s">
        <v>264</v>
      </c>
      <c r="C65" s="52" t="s">
        <v>269</v>
      </c>
      <c r="D65" s="53" t="s">
        <v>262</v>
      </c>
      <c r="E65" s="52">
        <v>2591541056</v>
      </c>
      <c r="F65" s="54" t="s">
        <v>266</v>
      </c>
      <c r="G65" s="47" t="s">
        <v>9</v>
      </c>
      <c r="H65" s="54" t="s">
        <v>267</v>
      </c>
      <c r="I65" s="47" t="s">
        <v>159</v>
      </c>
      <c r="J65" s="47">
        <f>VLOOKUP(H65,[1]Sheet1!$A$1:$B$200,2,FALSE)</f>
        <v>500</v>
      </c>
      <c r="K65" s="55">
        <v>15</v>
      </c>
      <c r="L65" s="55">
        <v>200</v>
      </c>
      <c r="M65" s="36">
        <f>VLOOKUP(H65,[1]Sheet1!$A$1:$C$193,3,FALSE)</f>
        <v>4.25</v>
      </c>
      <c r="N65" s="36">
        <f t="shared" si="0"/>
        <v>850</v>
      </c>
      <c r="O65" s="50"/>
      <c r="P65" s="51">
        <f t="shared" si="1"/>
        <v>850</v>
      </c>
      <c r="Q65" s="70" t="s">
        <v>189</v>
      </c>
    </row>
    <row r="66" spans="1:17" s="4" customFormat="1">
      <c r="A66" s="68">
        <f t="shared" si="2"/>
        <v>62</v>
      </c>
      <c r="B66" s="46" t="s">
        <v>264</v>
      </c>
      <c r="C66" s="52" t="s">
        <v>270</v>
      </c>
      <c r="D66" s="53" t="s">
        <v>271</v>
      </c>
      <c r="E66" s="52">
        <v>2591541057</v>
      </c>
      <c r="F66" s="54" t="s">
        <v>266</v>
      </c>
      <c r="G66" s="47" t="s">
        <v>9</v>
      </c>
      <c r="H66" s="54" t="s">
        <v>267</v>
      </c>
      <c r="I66" s="47" t="s">
        <v>159</v>
      </c>
      <c r="J66" s="47">
        <f>VLOOKUP(H66,[1]Sheet1!$A$1:$B$200,2,FALSE)</f>
        <v>500</v>
      </c>
      <c r="K66" s="55">
        <v>36</v>
      </c>
      <c r="L66" s="55">
        <v>600</v>
      </c>
      <c r="M66" s="36">
        <f>VLOOKUP(H66,[1]Sheet1!$A$1:$C$193,3,FALSE)</f>
        <v>4.25</v>
      </c>
      <c r="N66" s="36">
        <f t="shared" si="0"/>
        <v>2550</v>
      </c>
      <c r="O66" s="50">
        <v>2000</v>
      </c>
      <c r="P66" s="51">
        <f t="shared" si="1"/>
        <v>4550</v>
      </c>
      <c r="Q66" s="70"/>
    </row>
    <row r="67" spans="1:17" s="4" customFormat="1">
      <c r="A67" s="68">
        <f t="shared" si="2"/>
        <v>63</v>
      </c>
      <c r="B67" s="46" t="s">
        <v>272</v>
      </c>
      <c r="C67" s="52" t="s">
        <v>273</v>
      </c>
      <c r="D67" s="53" t="s">
        <v>271</v>
      </c>
      <c r="E67" s="52">
        <v>2591541058</v>
      </c>
      <c r="F67" s="54" t="s">
        <v>274</v>
      </c>
      <c r="G67" s="47" t="s">
        <v>9</v>
      </c>
      <c r="H67" s="54" t="s">
        <v>275</v>
      </c>
      <c r="I67" s="47" t="s">
        <v>17</v>
      </c>
      <c r="J67" s="47">
        <f>VLOOKUP(H67,[1]Sheet1!$A$1:$B$200,2,FALSE)</f>
        <v>80</v>
      </c>
      <c r="K67" s="55">
        <v>33</v>
      </c>
      <c r="L67" s="55">
        <v>937</v>
      </c>
      <c r="M67" s="36">
        <f>VLOOKUP(H67,[1]Sheet1!$A$1:$C$193,3,FALSE)</f>
        <v>2.25</v>
      </c>
      <c r="N67" s="36">
        <f t="shared" si="0"/>
        <v>2108.25</v>
      </c>
      <c r="O67" s="50">
        <v>700</v>
      </c>
      <c r="P67" s="51">
        <f t="shared" si="1"/>
        <v>2808.25</v>
      </c>
      <c r="Q67" s="70"/>
    </row>
    <row r="68" spans="1:17" s="4" customFormat="1">
      <c r="A68" s="68">
        <f t="shared" si="2"/>
        <v>64</v>
      </c>
      <c r="B68" s="46" t="s">
        <v>272</v>
      </c>
      <c r="C68" s="46" t="s">
        <v>276</v>
      </c>
      <c r="D68" s="47" t="s">
        <v>271</v>
      </c>
      <c r="E68" s="46">
        <v>2591541059</v>
      </c>
      <c r="F68" s="48" t="s">
        <v>214</v>
      </c>
      <c r="G68" s="47" t="s">
        <v>9</v>
      </c>
      <c r="H68" s="48" t="s">
        <v>215</v>
      </c>
      <c r="I68" s="47" t="s">
        <v>147</v>
      </c>
      <c r="J68" s="47">
        <f>VLOOKUP(H68,[1]Sheet1!$A$1:$B$200,2,FALSE)</f>
        <v>275</v>
      </c>
      <c r="K68" s="49">
        <v>41</v>
      </c>
      <c r="L68" s="49">
        <v>879</v>
      </c>
      <c r="M68" s="36">
        <f>VLOOKUP(H68,[1]Sheet1!$A$1:$C$193,3,FALSE)</f>
        <v>3.75</v>
      </c>
      <c r="N68" s="36">
        <f t="shared" si="0"/>
        <v>3296.25</v>
      </c>
      <c r="O68" s="50">
        <v>1000</v>
      </c>
      <c r="P68" s="51">
        <f t="shared" si="1"/>
        <v>4296.25</v>
      </c>
      <c r="Q68" s="69"/>
    </row>
    <row r="69" spans="1:17" s="4" customFormat="1">
      <c r="A69" s="68">
        <f t="shared" si="2"/>
        <v>65</v>
      </c>
      <c r="B69" s="46" t="s">
        <v>272</v>
      </c>
      <c r="C69" s="46" t="s">
        <v>277</v>
      </c>
      <c r="D69" s="47" t="s">
        <v>278</v>
      </c>
      <c r="E69" s="46">
        <v>2591541060</v>
      </c>
      <c r="F69" s="48" t="s">
        <v>157</v>
      </c>
      <c r="G69" s="47" t="s">
        <v>9</v>
      </c>
      <c r="H69" s="48" t="s">
        <v>158</v>
      </c>
      <c r="I69" s="47" t="s">
        <v>159</v>
      </c>
      <c r="J69" s="47">
        <f>VLOOKUP(H69,[1]Sheet1!$A$1:$B$200,2,FALSE)</f>
        <v>490</v>
      </c>
      <c r="K69" s="49">
        <v>7</v>
      </c>
      <c r="L69" s="49">
        <v>57</v>
      </c>
      <c r="M69" s="36">
        <f>VLOOKUP(H69,[1]Sheet1!$A$1:$C$193,3,FALSE)</f>
        <v>4.25</v>
      </c>
      <c r="N69" s="36">
        <f t="shared" ref="N69:N107" si="3">L69*M69</f>
        <v>242.25</v>
      </c>
      <c r="O69" s="50">
        <v>500</v>
      </c>
      <c r="P69" s="51">
        <f t="shared" ref="P69:P107" si="4">N69+O69</f>
        <v>742.25</v>
      </c>
      <c r="Q69" s="69"/>
    </row>
    <row r="70" spans="1:17" s="4" customFormat="1">
      <c r="A70" s="68">
        <f t="shared" si="2"/>
        <v>66</v>
      </c>
      <c r="B70" s="46" t="s">
        <v>279</v>
      </c>
      <c r="C70" s="46" t="s">
        <v>280</v>
      </c>
      <c r="D70" s="47" t="s">
        <v>278</v>
      </c>
      <c r="E70" s="46">
        <v>2591541061</v>
      </c>
      <c r="F70" s="48" t="s">
        <v>91</v>
      </c>
      <c r="G70" s="47" t="s">
        <v>9</v>
      </c>
      <c r="H70" s="48" t="s">
        <v>92</v>
      </c>
      <c r="I70" s="47" t="s">
        <v>93</v>
      </c>
      <c r="J70" s="47">
        <f>VLOOKUP(H70,[1]Sheet1!$A$1:$B$200,2,FALSE)</f>
        <v>180</v>
      </c>
      <c r="K70" s="49">
        <v>39</v>
      </c>
      <c r="L70" s="49">
        <v>853</v>
      </c>
      <c r="M70" s="36">
        <f>VLOOKUP(H70,[1]Sheet1!$A$1:$C$193,3,FALSE)</f>
        <v>3</v>
      </c>
      <c r="N70" s="36">
        <f t="shared" si="3"/>
        <v>2559</v>
      </c>
      <c r="O70" s="50">
        <v>700</v>
      </c>
      <c r="P70" s="51">
        <f t="shared" si="4"/>
        <v>3259</v>
      </c>
      <c r="Q70" s="69"/>
    </row>
    <row r="71" spans="1:17" s="4" customFormat="1">
      <c r="A71" s="68">
        <f t="shared" ref="A71:A107" si="5">A70+1</f>
        <v>67</v>
      </c>
      <c r="B71" s="46" t="s">
        <v>279</v>
      </c>
      <c r="C71" s="46" t="s">
        <v>281</v>
      </c>
      <c r="D71" s="47" t="s">
        <v>278</v>
      </c>
      <c r="E71" s="46">
        <v>2591541062</v>
      </c>
      <c r="F71" s="48" t="s">
        <v>136</v>
      </c>
      <c r="G71" s="47" t="s">
        <v>9</v>
      </c>
      <c r="H71" s="48" t="s">
        <v>137</v>
      </c>
      <c r="I71" s="47" t="s">
        <v>21</v>
      </c>
      <c r="J71" s="47">
        <f>VLOOKUP(H71,[1]Sheet1!$A$1:$B$200,2,FALSE)</f>
        <v>305</v>
      </c>
      <c r="K71" s="49">
        <v>55</v>
      </c>
      <c r="L71" s="49">
        <v>770</v>
      </c>
      <c r="M71" s="36">
        <f>VLOOKUP(H71,[1]Sheet1!$A$1:$C$193,3,FALSE)</f>
        <v>3.75</v>
      </c>
      <c r="N71" s="36">
        <f t="shared" si="3"/>
        <v>2887.5</v>
      </c>
      <c r="O71" s="50">
        <v>800</v>
      </c>
      <c r="P71" s="51">
        <f t="shared" si="4"/>
        <v>3687.5</v>
      </c>
      <c r="Q71" s="69"/>
    </row>
    <row r="72" spans="1:17" s="4" customFormat="1" ht="30">
      <c r="A72" s="68">
        <f t="shared" si="5"/>
        <v>68</v>
      </c>
      <c r="B72" s="46" t="s">
        <v>279</v>
      </c>
      <c r="C72" s="46" t="s">
        <v>282</v>
      </c>
      <c r="D72" s="47" t="s">
        <v>278</v>
      </c>
      <c r="E72" s="46">
        <v>2591541063</v>
      </c>
      <c r="F72" s="48" t="s">
        <v>283</v>
      </c>
      <c r="G72" s="47" t="s">
        <v>9</v>
      </c>
      <c r="H72" s="48" t="s">
        <v>284</v>
      </c>
      <c r="I72" s="47" t="s">
        <v>198</v>
      </c>
      <c r="J72" s="47">
        <f>VLOOKUP(H72,[1]Sheet1!$A$1:$B$200,2,FALSE)</f>
        <v>295</v>
      </c>
      <c r="K72" s="49">
        <v>7</v>
      </c>
      <c r="L72" s="49">
        <v>156</v>
      </c>
      <c r="M72" s="36">
        <f>VLOOKUP(H72,[1]Sheet1!$A$1:$C$193,3,FALSE)</f>
        <v>3</v>
      </c>
      <c r="N72" s="36">
        <f t="shared" si="3"/>
        <v>468</v>
      </c>
      <c r="O72" s="50"/>
      <c r="P72" s="51">
        <f t="shared" si="4"/>
        <v>468</v>
      </c>
      <c r="Q72" s="69"/>
    </row>
    <row r="73" spans="1:17" s="4" customFormat="1">
      <c r="A73" s="68">
        <f t="shared" si="5"/>
        <v>69</v>
      </c>
      <c r="B73" s="46" t="s">
        <v>279</v>
      </c>
      <c r="C73" s="46" t="s">
        <v>285</v>
      </c>
      <c r="D73" s="47" t="s">
        <v>278</v>
      </c>
      <c r="E73" s="46">
        <v>2591541064</v>
      </c>
      <c r="F73" s="48" t="s">
        <v>168</v>
      </c>
      <c r="G73" s="47" t="s">
        <v>9</v>
      </c>
      <c r="H73" s="48" t="s">
        <v>169</v>
      </c>
      <c r="I73" s="47" t="s">
        <v>170</v>
      </c>
      <c r="J73" s="47">
        <f>VLOOKUP(H73,[1]Sheet1!$A$1:$B$200,2,FALSE)</f>
        <v>430</v>
      </c>
      <c r="K73" s="49">
        <v>25</v>
      </c>
      <c r="L73" s="49">
        <v>1000</v>
      </c>
      <c r="M73" s="36">
        <f>VLOOKUP(H73,[1]Sheet1!$A$1:$C$193,3,FALSE)</f>
        <v>4.25</v>
      </c>
      <c r="N73" s="36">
        <f t="shared" si="3"/>
        <v>4250</v>
      </c>
      <c r="O73" s="50"/>
      <c r="P73" s="51">
        <f t="shared" si="4"/>
        <v>4250</v>
      </c>
      <c r="Q73" s="69"/>
    </row>
    <row r="74" spans="1:17" s="4" customFormat="1">
      <c r="A74" s="68">
        <f t="shared" si="5"/>
        <v>70</v>
      </c>
      <c r="B74" s="46" t="s">
        <v>279</v>
      </c>
      <c r="C74" s="46" t="s">
        <v>286</v>
      </c>
      <c r="D74" s="47" t="s">
        <v>278</v>
      </c>
      <c r="E74" s="46">
        <v>2591541065</v>
      </c>
      <c r="F74" s="48" t="s">
        <v>168</v>
      </c>
      <c r="G74" s="47" t="s">
        <v>9</v>
      </c>
      <c r="H74" s="48" t="s">
        <v>169</v>
      </c>
      <c r="I74" s="47" t="s">
        <v>170</v>
      </c>
      <c r="J74" s="47">
        <f>VLOOKUP(H74,[1]Sheet1!$A$1:$B$200,2,FALSE)</f>
        <v>430</v>
      </c>
      <c r="K74" s="49">
        <v>25</v>
      </c>
      <c r="L74" s="49">
        <v>1000</v>
      </c>
      <c r="M74" s="36">
        <f>VLOOKUP(H74,[1]Sheet1!$A$1:$C$193,3,FALSE)</f>
        <v>4.25</v>
      </c>
      <c r="N74" s="36">
        <f t="shared" si="3"/>
        <v>4250</v>
      </c>
      <c r="O74" s="50">
        <f>VLOOKUP(H74,[2]Invoice!$H$5:$O$105,8,FALSE)</f>
        <v>2000</v>
      </c>
      <c r="P74" s="51">
        <f t="shared" si="4"/>
        <v>6250</v>
      </c>
      <c r="Q74" s="69"/>
    </row>
    <row r="75" spans="1:17" s="4" customFormat="1">
      <c r="A75" s="68">
        <f t="shared" si="5"/>
        <v>71</v>
      </c>
      <c r="B75" s="46" t="s">
        <v>264</v>
      </c>
      <c r="C75" s="46" t="s">
        <v>287</v>
      </c>
      <c r="D75" s="47" t="s">
        <v>288</v>
      </c>
      <c r="E75" s="46">
        <v>2591541066</v>
      </c>
      <c r="F75" s="48" t="s">
        <v>289</v>
      </c>
      <c r="G75" s="47" t="s">
        <v>9</v>
      </c>
      <c r="H75" s="48" t="s">
        <v>162</v>
      </c>
      <c r="I75" s="47" t="s">
        <v>159</v>
      </c>
      <c r="J75" s="47">
        <f>VLOOKUP(H75,[1]Sheet1!$A$1:$B$200,2,FALSE)</f>
        <v>450</v>
      </c>
      <c r="K75" s="49">
        <v>21</v>
      </c>
      <c r="L75" s="49">
        <v>453</v>
      </c>
      <c r="M75" s="36">
        <f>VLOOKUP(H75,[1]Sheet1!$A$1:$C$193,3,FALSE)</f>
        <v>4.25</v>
      </c>
      <c r="N75" s="36">
        <f t="shared" si="3"/>
        <v>1925.25</v>
      </c>
      <c r="O75" s="50"/>
      <c r="P75" s="51">
        <f t="shared" si="4"/>
        <v>1925.25</v>
      </c>
      <c r="Q75" s="69"/>
    </row>
    <row r="76" spans="1:17" s="4" customFormat="1">
      <c r="A76" s="68">
        <f t="shared" si="5"/>
        <v>72</v>
      </c>
      <c r="B76" s="46" t="s">
        <v>290</v>
      </c>
      <c r="C76" s="46" t="s">
        <v>291</v>
      </c>
      <c r="D76" s="47" t="s">
        <v>288</v>
      </c>
      <c r="E76" s="46">
        <v>2591541067</v>
      </c>
      <c r="F76" s="48" t="s">
        <v>142</v>
      </c>
      <c r="G76" s="47" t="s">
        <v>9</v>
      </c>
      <c r="H76" s="48" t="s">
        <v>143</v>
      </c>
      <c r="I76" s="47" t="s">
        <v>93</v>
      </c>
      <c r="J76" s="47">
        <f>VLOOKUP(H76,[1]Sheet1!$A$1:$B$200,2,FALSE)</f>
        <v>220</v>
      </c>
      <c r="K76" s="49">
        <v>29</v>
      </c>
      <c r="L76" s="49">
        <v>614</v>
      </c>
      <c r="M76" s="36">
        <f>VLOOKUP(H76,[1]Sheet1!$A$1:$C$193,3,FALSE)</f>
        <v>3</v>
      </c>
      <c r="N76" s="36">
        <f t="shared" si="3"/>
        <v>1842</v>
      </c>
      <c r="O76" s="50">
        <v>800</v>
      </c>
      <c r="P76" s="51">
        <f t="shared" si="4"/>
        <v>2642</v>
      </c>
      <c r="Q76" s="69"/>
    </row>
    <row r="77" spans="1:17" s="4" customFormat="1" ht="30">
      <c r="A77" s="68">
        <f t="shared" si="5"/>
        <v>73</v>
      </c>
      <c r="B77" s="46" t="s">
        <v>264</v>
      </c>
      <c r="C77" s="46" t="s">
        <v>292</v>
      </c>
      <c r="D77" s="47" t="s">
        <v>288</v>
      </c>
      <c r="E77" s="46">
        <v>2591541068</v>
      </c>
      <c r="F77" s="48" t="s">
        <v>161</v>
      </c>
      <c r="G77" s="47" t="s">
        <v>9</v>
      </c>
      <c r="H77" s="48" t="s">
        <v>162</v>
      </c>
      <c r="I77" s="47" t="s">
        <v>159</v>
      </c>
      <c r="J77" s="47">
        <f>VLOOKUP(H77,[1]Sheet1!$A$1:$B$200,2,FALSE)</f>
        <v>450</v>
      </c>
      <c r="K77" s="49">
        <v>7</v>
      </c>
      <c r="L77" s="49">
        <v>75</v>
      </c>
      <c r="M77" s="36">
        <f>VLOOKUP(H77,[1]Sheet1!$A$1:$C$193,3,FALSE)</f>
        <v>4.25</v>
      </c>
      <c r="N77" s="36">
        <f t="shared" si="3"/>
        <v>318.75</v>
      </c>
      <c r="O77" s="50"/>
      <c r="P77" s="51">
        <f t="shared" si="4"/>
        <v>318.75</v>
      </c>
      <c r="Q77" s="69"/>
    </row>
    <row r="78" spans="1:17" s="4" customFormat="1" ht="30">
      <c r="A78" s="68">
        <f t="shared" si="5"/>
        <v>74</v>
      </c>
      <c r="B78" s="46" t="s">
        <v>290</v>
      </c>
      <c r="C78" s="46" t="s">
        <v>293</v>
      </c>
      <c r="D78" s="47" t="s">
        <v>288</v>
      </c>
      <c r="E78" s="46">
        <v>2591541069</v>
      </c>
      <c r="F78" s="48" t="s">
        <v>161</v>
      </c>
      <c r="G78" s="47" t="s">
        <v>9</v>
      </c>
      <c r="H78" s="54" t="s">
        <v>162</v>
      </c>
      <c r="I78" s="47" t="s">
        <v>159</v>
      </c>
      <c r="J78" s="47">
        <f>VLOOKUP(H78,[1]Sheet1!$A$1:$B$200,2,FALSE)</f>
        <v>450</v>
      </c>
      <c r="K78" s="49">
        <v>37</v>
      </c>
      <c r="L78" s="49">
        <v>746</v>
      </c>
      <c r="M78" s="36">
        <f>VLOOKUP(H78,[1]Sheet1!$A$1:$C$193,3,FALSE)</f>
        <v>4.25</v>
      </c>
      <c r="N78" s="36">
        <f t="shared" si="3"/>
        <v>3170.5</v>
      </c>
      <c r="O78" s="50"/>
      <c r="P78" s="51">
        <f t="shared" si="4"/>
        <v>3170.5</v>
      </c>
      <c r="Q78" s="69"/>
    </row>
    <row r="79" spans="1:17" s="4" customFormat="1">
      <c r="A79" s="68">
        <f t="shared" si="5"/>
        <v>75</v>
      </c>
      <c r="B79" s="46" t="s">
        <v>264</v>
      </c>
      <c r="C79" s="46" t="s">
        <v>294</v>
      </c>
      <c r="D79" s="47" t="s">
        <v>288</v>
      </c>
      <c r="E79" s="46">
        <v>2591541070</v>
      </c>
      <c r="F79" s="48" t="s">
        <v>295</v>
      </c>
      <c r="G79" s="47" t="s">
        <v>9</v>
      </c>
      <c r="H79" s="48" t="s">
        <v>296</v>
      </c>
      <c r="I79" s="47" t="s">
        <v>19</v>
      </c>
      <c r="J79" s="47">
        <f>VLOOKUP(H79,[1]Sheet1!$A$1:$B$200,2,FALSE)</f>
        <v>135</v>
      </c>
      <c r="K79" s="49">
        <v>72</v>
      </c>
      <c r="L79" s="49">
        <v>1379</v>
      </c>
      <c r="M79" s="36">
        <f>VLOOKUP(H79,[1]Sheet1!$A$1:$C$193,3,FALSE)</f>
        <v>3</v>
      </c>
      <c r="N79" s="36">
        <f t="shared" si="3"/>
        <v>4137</v>
      </c>
      <c r="O79" s="50">
        <v>700</v>
      </c>
      <c r="P79" s="51">
        <f t="shared" si="4"/>
        <v>4837</v>
      </c>
      <c r="Q79" s="69"/>
    </row>
    <row r="80" spans="1:17" s="4" customFormat="1">
      <c r="A80" s="68">
        <f t="shared" si="5"/>
        <v>76</v>
      </c>
      <c r="B80" s="46" t="s">
        <v>290</v>
      </c>
      <c r="C80" s="46" t="s">
        <v>297</v>
      </c>
      <c r="D80" s="47" t="s">
        <v>298</v>
      </c>
      <c r="E80" s="46">
        <v>2591541071</v>
      </c>
      <c r="F80" s="48" t="s">
        <v>127</v>
      </c>
      <c r="G80" s="47" t="s">
        <v>9</v>
      </c>
      <c r="H80" s="48" t="s">
        <v>128</v>
      </c>
      <c r="I80" s="47" t="s">
        <v>21</v>
      </c>
      <c r="J80" s="47">
        <f>VLOOKUP(H80,[1]Sheet1!$A$1:$B$200,2,FALSE)</f>
        <v>235</v>
      </c>
      <c r="K80" s="49">
        <v>27</v>
      </c>
      <c r="L80" s="49">
        <v>487</v>
      </c>
      <c r="M80" s="36">
        <f>VLOOKUP(H80,[1]Sheet1!$A$1:$C$193,3,FALSE)</f>
        <v>3</v>
      </c>
      <c r="N80" s="36">
        <f t="shared" si="3"/>
        <v>1461</v>
      </c>
      <c r="O80" s="50">
        <v>800</v>
      </c>
      <c r="P80" s="51">
        <f t="shared" si="4"/>
        <v>2261</v>
      </c>
      <c r="Q80" s="69"/>
    </row>
    <row r="81" spans="1:17" s="4" customFormat="1">
      <c r="A81" s="68">
        <f t="shared" si="5"/>
        <v>77</v>
      </c>
      <c r="B81" s="46" t="s">
        <v>290</v>
      </c>
      <c r="C81" s="46" t="s">
        <v>299</v>
      </c>
      <c r="D81" s="47" t="s">
        <v>298</v>
      </c>
      <c r="E81" s="46">
        <v>2591541072</v>
      </c>
      <c r="F81" s="48" t="s">
        <v>300</v>
      </c>
      <c r="G81" s="47" t="s">
        <v>9</v>
      </c>
      <c r="H81" s="48" t="s">
        <v>301</v>
      </c>
      <c r="I81" s="47" t="s">
        <v>302</v>
      </c>
      <c r="J81" s="47">
        <f>VLOOKUP(H81,[1]Sheet1!$A$1:$B$200,2,FALSE)</f>
        <v>60</v>
      </c>
      <c r="K81" s="55">
        <v>81</v>
      </c>
      <c r="L81" s="49">
        <v>1389</v>
      </c>
      <c r="M81" s="36">
        <f>VLOOKUP(H81,[1]Sheet1!$A$1:$C$193,3,FALSE)</f>
        <v>2.25</v>
      </c>
      <c r="N81" s="36">
        <f t="shared" si="3"/>
        <v>3125.25</v>
      </c>
      <c r="O81" s="50">
        <v>700</v>
      </c>
      <c r="P81" s="51">
        <f t="shared" si="4"/>
        <v>3825.25</v>
      </c>
      <c r="Q81" s="69"/>
    </row>
    <row r="82" spans="1:17" s="4" customFormat="1" ht="30">
      <c r="A82" s="68">
        <f t="shared" si="5"/>
        <v>78</v>
      </c>
      <c r="B82" s="46" t="s">
        <v>303</v>
      </c>
      <c r="C82" s="46" t="s">
        <v>304</v>
      </c>
      <c r="D82" s="47" t="s">
        <v>298</v>
      </c>
      <c r="E82" s="46">
        <v>2591541073</v>
      </c>
      <c r="F82" s="48" t="s">
        <v>153</v>
      </c>
      <c r="G82" s="47" t="s">
        <v>9</v>
      </c>
      <c r="H82" s="48" t="s">
        <v>154</v>
      </c>
      <c r="I82" s="47" t="s">
        <v>305</v>
      </c>
      <c r="J82" s="47">
        <f>VLOOKUP(H82,[1]Sheet1!$A$1:$B$200,2,FALSE)</f>
        <v>45</v>
      </c>
      <c r="K82" s="49">
        <v>79</v>
      </c>
      <c r="L82" s="49">
        <v>1386</v>
      </c>
      <c r="M82" s="36">
        <f>VLOOKUP(H82,[1]Sheet1!$A$1:$C$193,3,FALSE)</f>
        <v>2.25</v>
      </c>
      <c r="N82" s="36">
        <f t="shared" si="3"/>
        <v>3118.5</v>
      </c>
      <c r="O82" s="50"/>
      <c r="P82" s="51">
        <f t="shared" si="4"/>
        <v>3118.5</v>
      </c>
      <c r="Q82" s="69"/>
    </row>
    <row r="83" spans="1:17" s="4" customFormat="1">
      <c r="A83" s="68">
        <f t="shared" si="5"/>
        <v>79</v>
      </c>
      <c r="B83" s="46" t="s">
        <v>290</v>
      </c>
      <c r="C83" s="52" t="s">
        <v>306</v>
      </c>
      <c r="D83" s="53" t="s">
        <v>307</v>
      </c>
      <c r="E83" s="52">
        <v>2591541074</v>
      </c>
      <c r="F83" s="54" t="s">
        <v>308</v>
      </c>
      <c r="G83" s="47" t="s">
        <v>9</v>
      </c>
      <c r="H83" s="54" t="s">
        <v>309</v>
      </c>
      <c r="I83" s="47" t="s">
        <v>170</v>
      </c>
      <c r="J83" s="47">
        <f>VLOOKUP(H83,[1]Sheet1!$A$1:$B$200,2,FALSE)</f>
        <v>430</v>
      </c>
      <c r="K83" s="55">
        <v>6</v>
      </c>
      <c r="L83" s="55">
        <v>177</v>
      </c>
      <c r="M83" s="36">
        <f>VLOOKUP(H83,[1]Sheet1!$A$1:$C$193,3,FALSE)</f>
        <v>4.25</v>
      </c>
      <c r="N83" s="36">
        <f t="shared" si="3"/>
        <v>752.25</v>
      </c>
      <c r="O83" s="50">
        <v>1500</v>
      </c>
      <c r="P83" s="51">
        <f t="shared" si="4"/>
        <v>2252.25</v>
      </c>
      <c r="Q83" s="70"/>
    </row>
    <row r="84" spans="1:17" s="4" customFormat="1" ht="30">
      <c r="A84" s="68">
        <f t="shared" si="5"/>
        <v>80</v>
      </c>
      <c r="B84" s="46" t="s">
        <v>290</v>
      </c>
      <c r="C84" s="46" t="s">
        <v>310</v>
      </c>
      <c r="D84" s="47" t="s">
        <v>307</v>
      </c>
      <c r="E84" s="46">
        <v>2591541075</v>
      </c>
      <c r="F84" s="48" t="s">
        <v>145</v>
      </c>
      <c r="G84" s="47" t="s">
        <v>9</v>
      </c>
      <c r="H84" s="54" t="s">
        <v>146</v>
      </c>
      <c r="I84" s="47" t="s">
        <v>147</v>
      </c>
      <c r="J84" s="47">
        <f>VLOOKUP(H84,[1]Sheet1!$A$1:$B$200,2,FALSE)</f>
        <v>295</v>
      </c>
      <c r="K84" s="49">
        <v>17</v>
      </c>
      <c r="L84" s="49">
        <v>389</v>
      </c>
      <c r="M84" s="36">
        <f>VLOOKUP(H84,[1]Sheet1!$A$1:$C$193,3,FALSE)</f>
        <v>3.75</v>
      </c>
      <c r="N84" s="36">
        <f t="shared" si="3"/>
        <v>1458.75</v>
      </c>
      <c r="O84" s="50">
        <v>800</v>
      </c>
      <c r="P84" s="51">
        <f t="shared" si="4"/>
        <v>2258.75</v>
      </c>
      <c r="Q84" s="69"/>
    </row>
    <row r="85" spans="1:17" s="4" customFormat="1" ht="30">
      <c r="A85" s="68">
        <f t="shared" si="5"/>
        <v>81</v>
      </c>
      <c r="B85" s="46" t="s">
        <v>290</v>
      </c>
      <c r="C85" s="52" t="s">
        <v>311</v>
      </c>
      <c r="D85" s="53" t="s">
        <v>307</v>
      </c>
      <c r="E85" s="52">
        <v>2591541076</v>
      </c>
      <c r="F85" s="54" t="s">
        <v>312</v>
      </c>
      <c r="G85" s="47" t="s">
        <v>9</v>
      </c>
      <c r="H85" s="54" t="s">
        <v>313</v>
      </c>
      <c r="I85" s="47" t="s">
        <v>198</v>
      </c>
      <c r="J85" s="47">
        <f>VLOOKUP(H85,[1]Sheet1!$A$1:$B$200,2,FALSE)</f>
        <v>305</v>
      </c>
      <c r="K85" s="55">
        <v>51</v>
      </c>
      <c r="L85" s="55">
        <v>814</v>
      </c>
      <c r="M85" s="36">
        <f>VLOOKUP(H85,[1]Sheet1!$A$1:$C$193,3,FALSE)</f>
        <v>3.75</v>
      </c>
      <c r="N85" s="36">
        <f t="shared" si="3"/>
        <v>3052.5</v>
      </c>
      <c r="O85" s="50"/>
      <c r="P85" s="51">
        <f t="shared" si="4"/>
        <v>3052.5</v>
      </c>
      <c r="Q85" s="70"/>
    </row>
    <row r="86" spans="1:17" s="4" customFormat="1">
      <c r="A86" s="68">
        <f t="shared" si="5"/>
        <v>82</v>
      </c>
      <c r="B86" s="46" t="s">
        <v>290</v>
      </c>
      <c r="C86" s="46" t="s">
        <v>314</v>
      </c>
      <c r="D86" s="47" t="s">
        <v>307</v>
      </c>
      <c r="E86" s="46">
        <v>2591541077</v>
      </c>
      <c r="F86" s="48" t="s">
        <v>91</v>
      </c>
      <c r="G86" s="47" t="s">
        <v>9</v>
      </c>
      <c r="H86" s="48" t="s">
        <v>92</v>
      </c>
      <c r="I86" s="47" t="s">
        <v>93</v>
      </c>
      <c r="J86" s="47">
        <f>VLOOKUP(H86,[1]Sheet1!$A$1:$B$200,2,FALSE)</f>
        <v>180</v>
      </c>
      <c r="K86" s="49">
        <v>5</v>
      </c>
      <c r="L86" s="49">
        <v>145</v>
      </c>
      <c r="M86" s="36">
        <f>VLOOKUP(H86,[1]Sheet1!$A$1:$C$193,3,FALSE)</f>
        <v>3</v>
      </c>
      <c r="N86" s="36">
        <f t="shared" si="3"/>
        <v>435</v>
      </c>
      <c r="O86" s="50">
        <v>500</v>
      </c>
      <c r="P86" s="51">
        <f t="shared" si="4"/>
        <v>935</v>
      </c>
      <c r="Q86" s="69"/>
    </row>
    <row r="87" spans="1:17" s="4" customFormat="1">
      <c r="A87" s="68">
        <f t="shared" si="5"/>
        <v>83</v>
      </c>
      <c r="B87" s="46" t="s">
        <v>290</v>
      </c>
      <c r="C87" s="46" t="s">
        <v>315</v>
      </c>
      <c r="D87" s="47" t="s">
        <v>307</v>
      </c>
      <c r="E87" s="46">
        <v>2591541078</v>
      </c>
      <c r="F87" s="48" t="s">
        <v>316</v>
      </c>
      <c r="G87" s="47" t="s">
        <v>9</v>
      </c>
      <c r="H87" s="48" t="s">
        <v>317</v>
      </c>
      <c r="I87" s="47" t="s">
        <v>93</v>
      </c>
      <c r="J87" s="47">
        <f>VLOOKUP(H87,[1]Sheet1!$A$1:$B$200,2,FALSE)</f>
        <v>210</v>
      </c>
      <c r="K87" s="49">
        <v>6</v>
      </c>
      <c r="L87" s="49">
        <v>42</v>
      </c>
      <c r="M87" s="36">
        <f>VLOOKUP(H87,[1]Sheet1!$A$1:$C$193,3,FALSE)</f>
        <v>3</v>
      </c>
      <c r="N87" s="36">
        <f t="shared" si="3"/>
        <v>126</v>
      </c>
      <c r="O87" s="50">
        <v>500</v>
      </c>
      <c r="P87" s="51">
        <f t="shared" si="4"/>
        <v>626</v>
      </c>
      <c r="Q87" s="69"/>
    </row>
    <row r="88" spans="1:17" s="4" customFormat="1" ht="30">
      <c r="A88" s="68">
        <f t="shared" si="5"/>
        <v>84</v>
      </c>
      <c r="B88" s="46" t="s">
        <v>290</v>
      </c>
      <c r="C88" s="46" t="s">
        <v>318</v>
      </c>
      <c r="D88" s="47" t="s">
        <v>307</v>
      </c>
      <c r="E88" s="46">
        <v>2591541079</v>
      </c>
      <c r="F88" s="48" t="s">
        <v>319</v>
      </c>
      <c r="G88" s="47" t="s">
        <v>9</v>
      </c>
      <c r="H88" s="48" t="s">
        <v>320</v>
      </c>
      <c r="I88" s="47" t="s">
        <v>147</v>
      </c>
      <c r="J88" s="47">
        <v>305</v>
      </c>
      <c r="K88" s="49">
        <v>7</v>
      </c>
      <c r="L88" s="49">
        <v>79</v>
      </c>
      <c r="M88" s="36">
        <f>VLOOKUP(H88,[1]Sheet1!$A$1:$C$193,3,FALSE)</f>
        <v>3</v>
      </c>
      <c r="N88" s="36">
        <f t="shared" si="3"/>
        <v>237</v>
      </c>
      <c r="O88" s="50">
        <v>1000</v>
      </c>
      <c r="P88" s="51">
        <f t="shared" si="4"/>
        <v>1237</v>
      </c>
      <c r="Q88" s="69"/>
    </row>
    <row r="89" spans="1:17" s="4" customFormat="1" ht="30">
      <c r="A89" s="68">
        <f t="shared" si="5"/>
        <v>85</v>
      </c>
      <c r="B89" s="46" t="s">
        <v>290</v>
      </c>
      <c r="C89" s="46" t="s">
        <v>321</v>
      </c>
      <c r="D89" s="47" t="s">
        <v>307</v>
      </c>
      <c r="E89" s="46">
        <v>2591541080</v>
      </c>
      <c r="F89" s="48" t="s">
        <v>115</v>
      </c>
      <c r="G89" s="47" t="s">
        <v>9</v>
      </c>
      <c r="H89" s="48" t="s">
        <v>116</v>
      </c>
      <c r="I89" s="47" t="s">
        <v>93</v>
      </c>
      <c r="J89" s="47">
        <f>VLOOKUP(H89,[1]Sheet1!$A$1:$B$200,2,FALSE)</f>
        <v>285</v>
      </c>
      <c r="K89" s="49">
        <v>3</v>
      </c>
      <c r="L89" s="49">
        <v>25</v>
      </c>
      <c r="M89" s="36">
        <f>VLOOKUP(H89,[1]Sheet1!$A$1:$C$193,3,FALSE)</f>
        <v>3.75</v>
      </c>
      <c r="N89" s="36">
        <f t="shared" si="3"/>
        <v>93.75</v>
      </c>
      <c r="O89" s="50">
        <v>500</v>
      </c>
      <c r="P89" s="51">
        <f t="shared" si="4"/>
        <v>593.75</v>
      </c>
      <c r="Q89" s="69"/>
    </row>
    <row r="90" spans="1:17" s="4" customFormat="1">
      <c r="A90" s="68">
        <f t="shared" si="5"/>
        <v>86</v>
      </c>
      <c r="B90" s="46" t="s">
        <v>290</v>
      </c>
      <c r="C90" s="46" t="s">
        <v>322</v>
      </c>
      <c r="D90" s="47" t="s">
        <v>307</v>
      </c>
      <c r="E90" s="46">
        <v>2591541081</v>
      </c>
      <c r="F90" s="48" t="s">
        <v>323</v>
      </c>
      <c r="G90" s="47" t="s">
        <v>9</v>
      </c>
      <c r="H90" s="48" t="s">
        <v>7</v>
      </c>
      <c r="I90" s="47" t="s">
        <v>7</v>
      </c>
      <c r="J90" s="47">
        <f>VLOOKUP(H90,[1]Sheet1!$A$1:$B$200,2,FALSE)</f>
        <v>130</v>
      </c>
      <c r="K90" s="49">
        <v>6</v>
      </c>
      <c r="L90" s="49">
        <v>78</v>
      </c>
      <c r="M90" s="36">
        <f>VLOOKUP(H90,[1]Sheet1!$A$1:$C$193,3,FALSE)</f>
        <v>3</v>
      </c>
      <c r="N90" s="36">
        <f t="shared" si="3"/>
        <v>234</v>
      </c>
      <c r="O90" s="50"/>
      <c r="P90" s="51">
        <f t="shared" si="4"/>
        <v>234</v>
      </c>
      <c r="Q90" s="69"/>
    </row>
    <row r="91" spans="1:17" s="4" customFormat="1">
      <c r="A91" s="68">
        <f t="shared" si="5"/>
        <v>87</v>
      </c>
      <c r="B91" s="46" t="s">
        <v>290</v>
      </c>
      <c r="C91" s="46" t="s">
        <v>324</v>
      </c>
      <c r="D91" s="47" t="s">
        <v>307</v>
      </c>
      <c r="E91" s="46">
        <v>2591541082</v>
      </c>
      <c r="F91" s="48" t="s">
        <v>325</v>
      </c>
      <c r="G91" s="47" t="s">
        <v>9</v>
      </c>
      <c r="H91" s="48" t="s">
        <v>326</v>
      </c>
      <c r="I91" s="47" t="s">
        <v>302</v>
      </c>
      <c r="J91" s="47">
        <f>VLOOKUP(H91,[1]Sheet1!$A$1:$B$200,2,FALSE)</f>
        <v>70</v>
      </c>
      <c r="K91" s="49">
        <v>25</v>
      </c>
      <c r="L91" s="49">
        <v>427</v>
      </c>
      <c r="M91" s="36">
        <f>VLOOKUP(H91,[1]Sheet1!$A$1:$C$193,3,FALSE)</f>
        <v>2.25</v>
      </c>
      <c r="N91" s="36">
        <f t="shared" si="3"/>
        <v>960.75</v>
      </c>
      <c r="O91" s="50">
        <f>VLOOKUP(H91,[2]Invoice!$H$5:$O$105,8,FALSE)</f>
        <v>500</v>
      </c>
      <c r="P91" s="51">
        <f t="shared" si="4"/>
        <v>1460.75</v>
      </c>
      <c r="Q91" s="69"/>
    </row>
    <row r="92" spans="1:17" s="4" customFormat="1">
      <c r="A92" s="68">
        <f t="shared" si="5"/>
        <v>88</v>
      </c>
      <c r="B92" s="46" t="s">
        <v>290</v>
      </c>
      <c r="C92" s="46" t="s">
        <v>327</v>
      </c>
      <c r="D92" s="47" t="s">
        <v>307</v>
      </c>
      <c r="E92" s="46">
        <v>2591541083</v>
      </c>
      <c r="F92" s="48" t="s">
        <v>193</v>
      </c>
      <c r="G92" s="47" t="s">
        <v>9</v>
      </c>
      <c r="H92" s="48" t="s">
        <v>194</v>
      </c>
      <c r="I92" s="47" t="s">
        <v>155</v>
      </c>
      <c r="J92" s="47">
        <f>VLOOKUP(H92,[1]Sheet1!$A$1:$B$200,2,FALSE)</f>
        <v>55</v>
      </c>
      <c r="K92" s="49">
        <v>5</v>
      </c>
      <c r="L92" s="49">
        <v>107</v>
      </c>
      <c r="M92" s="36">
        <f>VLOOKUP(H92,[1]Sheet1!$A$1:$C$193,3,FALSE)</f>
        <v>2.25</v>
      </c>
      <c r="N92" s="36">
        <f t="shared" si="3"/>
        <v>240.75</v>
      </c>
      <c r="O92" s="50">
        <v>0</v>
      </c>
      <c r="P92" s="51">
        <f t="shared" si="4"/>
        <v>240.75</v>
      </c>
      <c r="Q92" s="69"/>
    </row>
    <row r="93" spans="1:17" s="4" customFormat="1" ht="30">
      <c r="A93" s="68">
        <f t="shared" si="5"/>
        <v>89</v>
      </c>
      <c r="B93" s="46" t="s">
        <v>290</v>
      </c>
      <c r="C93" s="46" t="s">
        <v>328</v>
      </c>
      <c r="D93" s="47" t="s">
        <v>307</v>
      </c>
      <c r="E93" s="46">
        <v>2591541084</v>
      </c>
      <c r="F93" s="48" t="s">
        <v>107</v>
      </c>
      <c r="G93" s="47" t="s">
        <v>9</v>
      </c>
      <c r="H93" s="48" t="s">
        <v>108</v>
      </c>
      <c r="I93" s="47" t="s">
        <v>21</v>
      </c>
      <c r="J93" s="47">
        <f>VLOOKUP(H93,[1]Sheet1!$A$1:$B$200,2,FALSE)</f>
        <v>220</v>
      </c>
      <c r="K93" s="49">
        <v>86</v>
      </c>
      <c r="L93" s="49">
        <v>1531</v>
      </c>
      <c r="M93" s="36">
        <f>VLOOKUP(H93,[1]Sheet1!$A$1:$C$193,3,FALSE)</f>
        <v>3</v>
      </c>
      <c r="N93" s="36">
        <f t="shared" si="3"/>
        <v>4593</v>
      </c>
      <c r="O93" s="50">
        <v>800</v>
      </c>
      <c r="P93" s="51">
        <f t="shared" si="4"/>
        <v>5393</v>
      </c>
      <c r="Q93" s="69"/>
    </row>
    <row r="94" spans="1:17" s="4" customFormat="1">
      <c r="A94" s="68">
        <f t="shared" si="5"/>
        <v>90</v>
      </c>
      <c r="B94" s="46" t="s">
        <v>290</v>
      </c>
      <c r="C94" s="52" t="s">
        <v>329</v>
      </c>
      <c r="D94" s="53" t="s">
        <v>307</v>
      </c>
      <c r="E94" s="52">
        <v>2591541085</v>
      </c>
      <c r="F94" s="54" t="s">
        <v>330</v>
      </c>
      <c r="G94" s="47" t="s">
        <v>9</v>
      </c>
      <c r="H94" s="54" t="s">
        <v>198</v>
      </c>
      <c r="I94" s="47" t="s">
        <v>198</v>
      </c>
      <c r="J94" s="47">
        <f>VLOOKUP(H94,[1]Sheet1!$A$1:$B$200,2,FALSE)</f>
        <v>275</v>
      </c>
      <c r="K94" s="55">
        <v>20</v>
      </c>
      <c r="L94" s="55">
        <v>364</v>
      </c>
      <c r="M94" s="36">
        <f>VLOOKUP(H94,[1]Sheet1!$A$1:$C$193,3,FALSE)</f>
        <v>3.75</v>
      </c>
      <c r="N94" s="36">
        <f t="shared" si="3"/>
        <v>1365</v>
      </c>
      <c r="O94" s="50">
        <v>0</v>
      </c>
      <c r="P94" s="51">
        <f t="shared" si="4"/>
        <v>1365</v>
      </c>
      <c r="Q94" s="70"/>
    </row>
    <row r="95" spans="1:17" s="4" customFormat="1" ht="30">
      <c r="A95" s="68">
        <f t="shared" si="5"/>
        <v>91</v>
      </c>
      <c r="B95" s="46" t="s">
        <v>290</v>
      </c>
      <c r="C95" s="46" t="s">
        <v>331</v>
      </c>
      <c r="D95" s="47" t="s">
        <v>307</v>
      </c>
      <c r="E95" s="46">
        <v>2591541086</v>
      </c>
      <c r="F95" s="48" t="s">
        <v>332</v>
      </c>
      <c r="G95" s="47" t="s">
        <v>9</v>
      </c>
      <c r="H95" s="48" t="s">
        <v>333</v>
      </c>
      <c r="I95" s="47" t="s">
        <v>198</v>
      </c>
      <c r="J95" s="47">
        <f>VLOOKUP(H95,[1]Sheet1!$A$1:$B$200,2,FALSE)</f>
        <v>320</v>
      </c>
      <c r="K95" s="49">
        <v>10</v>
      </c>
      <c r="L95" s="49">
        <v>297</v>
      </c>
      <c r="M95" s="36">
        <f>VLOOKUP(H95,[1]Sheet1!$A$1:$C$193,3,FALSE)</f>
        <v>3.75</v>
      </c>
      <c r="N95" s="36">
        <f t="shared" si="3"/>
        <v>1113.75</v>
      </c>
      <c r="O95" s="50">
        <v>600</v>
      </c>
      <c r="P95" s="51">
        <f t="shared" si="4"/>
        <v>1713.75</v>
      </c>
      <c r="Q95" s="69"/>
    </row>
    <row r="96" spans="1:17" s="4" customFormat="1">
      <c r="A96" s="68">
        <f t="shared" si="5"/>
        <v>92</v>
      </c>
      <c r="B96" s="46" t="s">
        <v>290</v>
      </c>
      <c r="C96" s="46" t="s">
        <v>334</v>
      </c>
      <c r="D96" s="47" t="s">
        <v>307</v>
      </c>
      <c r="E96" s="46">
        <v>2591541087</v>
      </c>
      <c r="F96" s="48" t="s">
        <v>168</v>
      </c>
      <c r="G96" s="47" t="s">
        <v>9</v>
      </c>
      <c r="H96" s="48" t="s">
        <v>169</v>
      </c>
      <c r="I96" s="47" t="s">
        <v>170</v>
      </c>
      <c r="J96" s="47">
        <f>VLOOKUP(H96,[1]Sheet1!$A$1:$B$200,2,FALSE)</f>
        <v>430</v>
      </c>
      <c r="K96" s="49">
        <v>25</v>
      </c>
      <c r="L96" s="49">
        <v>1000</v>
      </c>
      <c r="M96" s="36">
        <f>VLOOKUP(H96,[1]Sheet1!$A$1:$C$193,3,FALSE)</f>
        <v>4.25</v>
      </c>
      <c r="N96" s="36">
        <f t="shared" si="3"/>
        <v>4250</v>
      </c>
      <c r="O96" s="50"/>
      <c r="P96" s="51">
        <f t="shared" si="4"/>
        <v>4250</v>
      </c>
      <c r="Q96" s="69"/>
    </row>
    <row r="97" spans="1:17" s="4" customFormat="1">
      <c r="A97" s="68">
        <f t="shared" si="5"/>
        <v>93</v>
      </c>
      <c r="B97" s="46" t="s">
        <v>290</v>
      </c>
      <c r="C97" s="46" t="s">
        <v>335</v>
      </c>
      <c r="D97" s="47" t="s">
        <v>307</v>
      </c>
      <c r="E97" s="46">
        <v>2591541088</v>
      </c>
      <c r="F97" s="48" t="s">
        <v>336</v>
      </c>
      <c r="G97" s="47" t="s">
        <v>9</v>
      </c>
      <c r="H97" s="48" t="s">
        <v>337</v>
      </c>
      <c r="I97" s="47" t="s">
        <v>113</v>
      </c>
      <c r="J97" s="47">
        <f>VLOOKUP(H97,[1]Sheet1!$A$1:$B$200,2,FALSE)</f>
        <v>380</v>
      </c>
      <c r="K97" s="49">
        <v>20</v>
      </c>
      <c r="L97" s="49">
        <v>437</v>
      </c>
      <c r="M97" s="36">
        <f>VLOOKUP(H97,[1]Sheet1!$A$1:$C$193,3,FALSE)</f>
        <v>3.75</v>
      </c>
      <c r="N97" s="36">
        <f t="shared" si="3"/>
        <v>1638.75</v>
      </c>
      <c r="O97" s="50">
        <v>700</v>
      </c>
      <c r="P97" s="51">
        <f t="shared" si="4"/>
        <v>2338.75</v>
      </c>
      <c r="Q97" s="69"/>
    </row>
    <row r="98" spans="1:17" s="4" customFormat="1" ht="30">
      <c r="A98" s="68">
        <f t="shared" si="5"/>
        <v>94</v>
      </c>
      <c r="B98" s="46" t="s">
        <v>290</v>
      </c>
      <c r="C98" s="46" t="s">
        <v>338</v>
      </c>
      <c r="D98" s="47" t="s">
        <v>307</v>
      </c>
      <c r="E98" s="46">
        <v>2591541089</v>
      </c>
      <c r="F98" s="48" t="s">
        <v>339</v>
      </c>
      <c r="G98" s="47" t="s">
        <v>9</v>
      </c>
      <c r="H98" s="48" t="s">
        <v>340</v>
      </c>
      <c r="I98" s="47" t="s">
        <v>18</v>
      </c>
      <c r="J98" s="47">
        <f>VLOOKUP(H98,[1]Sheet1!$A$1:$B$200,2,FALSE)</f>
        <v>80</v>
      </c>
      <c r="K98" s="49">
        <v>20</v>
      </c>
      <c r="L98" s="49">
        <v>270</v>
      </c>
      <c r="M98" s="36">
        <f>VLOOKUP(H98,[1]Sheet1!$A$1:$C$193,3,FALSE)</f>
        <v>2.25</v>
      </c>
      <c r="N98" s="36">
        <f t="shared" si="3"/>
        <v>607.5</v>
      </c>
      <c r="O98" s="50">
        <v>500</v>
      </c>
      <c r="P98" s="51">
        <f t="shared" si="4"/>
        <v>1107.5</v>
      </c>
      <c r="Q98" s="69"/>
    </row>
    <row r="99" spans="1:17" s="4" customFormat="1" ht="30">
      <c r="A99" s="68">
        <f t="shared" si="5"/>
        <v>95</v>
      </c>
      <c r="B99" s="46" t="s">
        <v>290</v>
      </c>
      <c r="C99" s="46" t="s">
        <v>341</v>
      </c>
      <c r="D99" s="47" t="s">
        <v>307</v>
      </c>
      <c r="E99" s="46">
        <v>2591541090</v>
      </c>
      <c r="F99" s="48" t="s">
        <v>95</v>
      </c>
      <c r="G99" s="47" t="s">
        <v>9</v>
      </c>
      <c r="H99" s="48" t="s">
        <v>96</v>
      </c>
      <c r="I99" s="47" t="s">
        <v>93</v>
      </c>
      <c r="J99" s="47">
        <f>VLOOKUP(H99,[1]Sheet1!$A$1:$B$200,2,FALSE)</f>
        <v>260</v>
      </c>
      <c r="K99" s="49">
        <v>10</v>
      </c>
      <c r="L99" s="49">
        <v>147</v>
      </c>
      <c r="M99" s="36">
        <f>VLOOKUP(H99,[1]Sheet1!$A$1:$C$193,3,FALSE)</f>
        <v>3.75</v>
      </c>
      <c r="N99" s="36">
        <f t="shared" si="3"/>
        <v>551.25</v>
      </c>
      <c r="O99" s="50"/>
      <c r="P99" s="51">
        <f t="shared" si="4"/>
        <v>551.25</v>
      </c>
      <c r="Q99" s="69"/>
    </row>
    <row r="100" spans="1:17" s="4" customFormat="1">
      <c r="A100" s="68">
        <f t="shared" si="5"/>
        <v>96</v>
      </c>
      <c r="B100" s="46" t="s">
        <v>290</v>
      </c>
      <c r="C100" s="46" t="s">
        <v>342</v>
      </c>
      <c r="D100" s="47" t="s">
        <v>307</v>
      </c>
      <c r="E100" s="46">
        <v>2591541091</v>
      </c>
      <c r="F100" s="48" t="s">
        <v>214</v>
      </c>
      <c r="G100" s="47" t="s">
        <v>9</v>
      </c>
      <c r="H100" s="48" t="s">
        <v>215</v>
      </c>
      <c r="I100" s="47" t="s">
        <v>147</v>
      </c>
      <c r="J100" s="47">
        <f>VLOOKUP(H100,[1]Sheet1!$A$1:$B$200,2,FALSE)</f>
        <v>275</v>
      </c>
      <c r="K100" s="49">
        <v>3</v>
      </c>
      <c r="L100" s="49">
        <v>44</v>
      </c>
      <c r="M100" s="36">
        <f>VLOOKUP(H100,[1]Sheet1!$A$1:$C$193,3,FALSE)</f>
        <v>3.75</v>
      </c>
      <c r="N100" s="36">
        <f t="shared" si="3"/>
        <v>165</v>
      </c>
      <c r="O100" s="50">
        <v>500</v>
      </c>
      <c r="P100" s="51">
        <f t="shared" si="4"/>
        <v>665</v>
      </c>
      <c r="Q100" s="69"/>
    </row>
    <row r="101" spans="1:17" s="4" customFormat="1" ht="30">
      <c r="A101" s="68">
        <f t="shared" si="5"/>
        <v>97</v>
      </c>
      <c r="B101" s="46" t="s">
        <v>290</v>
      </c>
      <c r="C101" s="46" t="s">
        <v>343</v>
      </c>
      <c r="D101" s="47" t="s">
        <v>307</v>
      </c>
      <c r="E101" s="46">
        <v>2591541092</v>
      </c>
      <c r="F101" s="48" t="s">
        <v>344</v>
      </c>
      <c r="G101" s="47" t="s">
        <v>9</v>
      </c>
      <c r="H101" s="48" t="s">
        <v>345</v>
      </c>
      <c r="I101" s="47" t="s">
        <v>132</v>
      </c>
      <c r="J101" s="47">
        <f>VLOOKUP(H101,[1]Sheet1!$A$1:$B$200,2,FALSE)</f>
        <v>85</v>
      </c>
      <c r="K101" s="49">
        <v>20</v>
      </c>
      <c r="L101" s="49">
        <v>292</v>
      </c>
      <c r="M101" s="36">
        <f>VLOOKUP(H101,[1]Sheet1!$A$1:$C$193,3,FALSE)</f>
        <v>2.25</v>
      </c>
      <c r="N101" s="36">
        <f t="shared" si="3"/>
        <v>657</v>
      </c>
      <c r="O101" s="50">
        <v>500</v>
      </c>
      <c r="P101" s="51">
        <f t="shared" si="4"/>
        <v>1157</v>
      </c>
      <c r="Q101" s="69"/>
    </row>
    <row r="102" spans="1:17" s="4" customFormat="1">
      <c r="A102" s="68">
        <f t="shared" si="5"/>
        <v>98</v>
      </c>
      <c r="B102" s="46" t="s">
        <v>290</v>
      </c>
      <c r="C102" s="46" t="s">
        <v>346</v>
      </c>
      <c r="D102" s="47" t="s">
        <v>307</v>
      </c>
      <c r="E102" s="46">
        <v>2591541093</v>
      </c>
      <c r="F102" s="48" t="s">
        <v>168</v>
      </c>
      <c r="G102" s="47" t="s">
        <v>9</v>
      </c>
      <c r="H102" s="48" t="s">
        <v>169</v>
      </c>
      <c r="I102" s="47" t="s">
        <v>170</v>
      </c>
      <c r="J102" s="47">
        <f>VLOOKUP(H102,[1]Sheet1!$A$1:$B$200,2,FALSE)</f>
        <v>430</v>
      </c>
      <c r="K102" s="49">
        <v>12</v>
      </c>
      <c r="L102" s="49">
        <v>250</v>
      </c>
      <c r="M102" s="36">
        <f>VLOOKUP(H102,[1]Sheet1!$A$1:$C$193,3,FALSE)</f>
        <v>4.25</v>
      </c>
      <c r="N102" s="36">
        <f t="shared" si="3"/>
        <v>1062.5</v>
      </c>
      <c r="O102" s="50"/>
      <c r="P102" s="51">
        <f t="shared" si="4"/>
        <v>1062.5</v>
      </c>
      <c r="Q102" s="69"/>
    </row>
    <row r="103" spans="1:17" s="4" customFormat="1">
      <c r="A103" s="68">
        <f t="shared" si="5"/>
        <v>99</v>
      </c>
      <c r="B103" s="46" t="s">
        <v>290</v>
      </c>
      <c r="C103" s="46" t="s">
        <v>347</v>
      </c>
      <c r="D103" s="47" t="s">
        <v>307</v>
      </c>
      <c r="E103" s="46">
        <v>2591541094</v>
      </c>
      <c r="F103" s="48" t="s">
        <v>168</v>
      </c>
      <c r="G103" s="47" t="s">
        <v>9</v>
      </c>
      <c r="H103" s="48" t="s">
        <v>169</v>
      </c>
      <c r="I103" s="47" t="s">
        <v>170</v>
      </c>
      <c r="J103" s="47">
        <f>VLOOKUP(H103,[1]Sheet1!$A$1:$B$200,2,FALSE)</f>
        <v>430</v>
      </c>
      <c r="K103" s="49">
        <v>51</v>
      </c>
      <c r="L103" s="49">
        <v>1062</v>
      </c>
      <c r="M103" s="36">
        <f>VLOOKUP(H103,[1]Sheet1!$A$1:$C$193,3,FALSE)</f>
        <v>4.25</v>
      </c>
      <c r="N103" s="36">
        <f t="shared" si="3"/>
        <v>4513.5</v>
      </c>
      <c r="O103" s="50">
        <v>2500</v>
      </c>
      <c r="P103" s="51">
        <f t="shared" si="4"/>
        <v>7013.5</v>
      </c>
      <c r="Q103" s="69"/>
    </row>
    <row r="104" spans="1:17" s="4" customFormat="1" ht="30">
      <c r="A104" s="68">
        <f t="shared" si="5"/>
        <v>100</v>
      </c>
      <c r="B104" s="46" t="s">
        <v>199</v>
      </c>
      <c r="C104" s="46" t="s">
        <v>348</v>
      </c>
      <c r="D104" s="47" t="s">
        <v>211</v>
      </c>
      <c r="E104" s="46">
        <v>2599540014</v>
      </c>
      <c r="F104" s="48" t="s">
        <v>179</v>
      </c>
      <c r="G104" s="47" t="s">
        <v>9</v>
      </c>
      <c r="H104" s="48" t="s">
        <v>180</v>
      </c>
      <c r="I104" s="47" t="s">
        <v>132</v>
      </c>
      <c r="J104" s="47">
        <f>VLOOKUP(H104,[1]Sheet1!$A$1:$B$200,2,FALSE)</f>
        <v>65</v>
      </c>
      <c r="K104" s="49">
        <v>1</v>
      </c>
      <c r="L104" s="49">
        <v>500</v>
      </c>
      <c r="M104" s="36">
        <f>VLOOKUP(H104,[1]Sheet1!$A$1:$C$193,3,FALSE)</f>
        <v>2.25</v>
      </c>
      <c r="N104" s="36">
        <f t="shared" si="3"/>
        <v>1125</v>
      </c>
      <c r="O104" s="50">
        <v>1500</v>
      </c>
      <c r="P104" s="51">
        <f t="shared" si="4"/>
        <v>2625</v>
      </c>
      <c r="Q104" s="69" t="s">
        <v>349</v>
      </c>
    </row>
    <row r="105" spans="1:17" s="4" customFormat="1">
      <c r="A105" s="68">
        <f t="shared" si="5"/>
        <v>101</v>
      </c>
      <c r="B105" s="46" t="s">
        <v>125</v>
      </c>
      <c r="C105" s="46" t="s">
        <v>350</v>
      </c>
      <c r="D105" s="47" t="s">
        <v>149</v>
      </c>
      <c r="E105" s="46" t="s">
        <v>351</v>
      </c>
      <c r="F105" s="48" t="s">
        <v>316</v>
      </c>
      <c r="G105" s="47" t="s">
        <v>9</v>
      </c>
      <c r="H105" s="48" t="s">
        <v>317</v>
      </c>
      <c r="I105" s="47" t="s">
        <v>93</v>
      </c>
      <c r="J105" s="47">
        <f>VLOOKUP(H105,[1]Sheet1!$A$1:$B$200,2,FALSE)</f>
        <v>210</v>
      </c>
      <c r="K105" s="49">
        <v>1</v>
      </c>
      <c r="L105" s="49">
        <v>500</v>
      </c>
      <c r="M105" s="36">
        <f>VLOOKUP(H105,[1]Sheet1!$A$1:$C$193,3,FALSE)</f>
        <v>3</v>
      </c>
      <c r="N105" s="36">
        <f t="shared" si="3"/>
        <v>1500</v>
      </c>
      <c r="O105" s="50">
        <v>1500</v>
      </c>
      <c r="P105" s="51">
        <f t="shared" si="4"/>
        <v>3000</v>
      </c>
      <c r="Q105" s="69" t="s">
        <v>349</v>
      </c>
    </row>
    <row r="106" spans="1:17" s="4" customFormat="1" ht="30">
      <c r="A106" s="68">
        <f t="shared" si="5"/>
        <v>102</v>
      </c>
      <c r="B106" s="46" t="s">
        <v>125</v>
      </c>
      <c r="C106" s="46" t="s">
        <v>352</v>
      </c>
      <c r="D106" s="47" t="s">
        <v>149</v>
      </c>
      <c r="E106" s="46" t="s">
        <v>353</v>
      </c>
      <c r="F106" s="48" t="s">
        <v>354</v>
      </c>
      <c r="G106" s="47" t="s">
        <v>9</v>
      </c>
      <c r="H106" s="48" t="s">
        <v>162</v>
      </c>
      <c r="I106" s="47" t="s">
        <v>159</v>
      </c>
      <c r="J106" s="47">
        <f>VLOOKUP(H106,[1]Sheet1!$A$1:$B$200,2,FALSE)</f>
        <v>450</v>
      </c>
      <c r="K106" s="49">
        <v>1</v>
      </c>
      <c r="L106" s="49">
        <v>500</v>
      </c>
      <c r="M106" s="36">
        <f>VLOOKUP(H106,[1]Sheet1!$A$1:$C$193,3,FALSE)</f>
        <v>4.25</v>
      </c>
      <c r="N106" s="36">
        <f t="shared" si="3"/>
        <v>2125</v>
      </c>
      <c r="O106" s="50">
        <v>3000</v>
      </c>
      <c r="P106" s="51">
        <f t="shared" si="4"/>
        <v>5125</v>
      </c>
      <c r="Q106" s="69" t="s">
        <v>349</v>
      </c>
    </row>
    <row r="107" spans="1:17" s="4" customFormat="1" ht="15.75" thickBot="1">
      <c r="A107" s="73">
        <f t="shared" si="5"/>
        <v>103</v>
      </c>
      <c r="B107" s="74" t="s">
        <v>125</v>
      </c>
      <c r="C107" s="74" t="s">
        <v>355</v>
      </c>
      <c r="D107" s="75" t="s">
        <v>149</v>
      </c>
      <c r="E107" s="74" t="s">
        <v>356</v>
      </c>
      <c r="F107" s="76" t="s">
        <v>357</v>
      </c>
      <c r="G107" s="75" t="s">
        <v>9</v>
      </c>
      <c r="H107" s="76" t="s">
        <v>358</v>
      </c>
      <c r="I107" s="75" t="s">
        <v>18</v>
      </c>
      <c r="J107" s="75">
        <f>VLOOKUP(H107,[1]Sheet1!$A$1:$B$200,2,FALSE)</f>
        <v>70</v>
      </c>
      <c r="K107" s="77">
        <v>1</v>
      </c>
      <c r="L107" s="77">
        <v>500</v>
      </c>
      <c r="M107" s="39">
        <f>VLOOKUP(H107,[1]Sheet1!$A$1:$C$193,3,FALSE)</f>
        <v>2.25</v>
      </c>
      <c r="N107" s="39">
        <f t="shared" si="3"/>
        <v>1125</v>
      </c>
      <c r="O107" s="78">
        <v>1500</v>
      </c>
      <c r="P107" s="79">
        <f t="shared" si="4"/>
        <v>2625</v>
      </c>
      <c r="Q107" s="80" t="s">
        <v>349</v>
      </c>
    </row>
    <row r="108" spans="1:17" s="4" customFormat="1" ht="15.95" customHeight="1" thickBot="1">
      <c r="A108" s="103" t="s">
        <v>359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5"/>
      <c r="P108" s="81">
        <f>ROUND(SUM(P5:P107),0)</f>
        <v>271830</v>
      </c>
      <c r="Q108" s="57"/>
    </row>
    <row r="109" spans="1:17" s="29" customFormat="1" ht="15.95" customHeight="1" thickBot="1">
      <c r="A109" s="58"/>
      <c r="B109" s="58"/>
      <c r="C109" s="58"/>
      <c r="D109" s="58"/>
      <c r="E109" s="59"/>
      <c r="F109" s="59"/>
      <c r="G109" s="58"/>
      <c r="H109" s="59"/>
      <c r="I109" s="58"/>
      <c r="J109" s="58"/>
      <c r="K109" s="82">
        <f>SUM(K5:K107)</f>
        <v>3139</v>
      </c>
      <c r="L109" s="83">
        <f>SUM(L5:L107)</f>
        <v>64827</v>
      </c>
      <c r="M109" s="84"/>
      <c r="N109" s="85">
        <f>SUM(N5:N107)</f>
        <v>207629.5</v>
      </c>
      <c r="O109" s="58"/>
      <c r="P109" s="58"/>
      <c r="Q109" s="58"/>
    </row>
    <row r="110" spans="1:17" s="3" customFormat="1" ht="33" customHeight="1" thickBot="1">
      <c r="A110" s="92" t="s">
        <v>11</v>
      </c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4"/>
    </row>
    <row r="111" spans="1:17" ht="54.75" customHeight="1" thickBot="1">
      <c r="A111" s="95" t="s">
        <v>12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7"/>
    </row>
    <row r="112" spans="1:17" ht="18" customHeight="1"/>
    <row r="113" spans="17:18" ht="18" customHeight="1"/>
    <row r="114" spans="17:18" ht="18" customHeight="1"/>
    <row r="115" spans="17:18" ht="15.95" customHeight="1">
      <c r="R115" s="5"/>
    </row>
    <row r="116" spans="17:18" ht="15.95" customHeight="1"/>
    <row r="117" spans="17:18" ht="15.95" customHeight="1"/>
    <row r="118" spans="17:18" ht="15.95" customHeight="1"/>
    <row r="119" spans="17:18">
      <c r="Q119" s="6"/>
    </row>
  </sheetData>
  <sortState ref="B5:Q105">
    <sortCondition ref="E5:E105"/>
  </sortState>
  <mergeCells count="7">
    <mergeCell ref="A2:G2"/>
    <mergeCell ref="A3:G3"/>
    <mergeCell ref="A110:Q110"/>
    <mergeCell ref="A111:Q111"/>
    <mergeCell ref="L2:O2"/>
    <mergeCell ref="L3:Q3"/>
    <mergeCell ref="A108:O108"/>
  </mergeCells>
  <pageMargins left="0.28999999999999998" right="0.19685039370078741" top="0.51181102362204722" bottom="0.55118110236220474" header="0.19685039370078741" footer="0.27559055118110237"/>
  <pageSetup scale="74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8" t="s">
        <v>0</v>
      </c>
      <c r="B2" s="9" t="s">
        <v>14</v>
      </c>
      <c r="C2" s="9" t="s">
        <v>1</v>
      </c>
      <c r="D2" s="9" t="s">
        <v>15</v>
      </c>
      <c r="E2" s="10" t="s">
        <v>16</v>
      </c>
      <c r="F2" s="10" t="s">
        <v>2</v>
      </c>
      <c r="G2" s="9" t="s">
        <v>8</v>
      </c>
      <c r="H2" s="10" t="s">
        <v>3</v>
      </c>
      <c r="I2" s="9" t="s">
        <v>13</v>
      </c>
      <c r="J2" s="7" t="s">
        <v>26</v>
      </c>
      <c r="K2" s="11" t="s">
        <v>4</v>
      </c>
      <c r="L2" s="12" t="s">
        <v>5</v>
      </c>
      <c r="M2" s="12"/>
      <c r="N2" s="13" t="s">
        <v>6</v>
      </c>
      <c r="O2" s="15" t="s">
        <v>10</v>
      </c>
      <c r="P2" s="16" t="s">
        <v>23</v>
      </c>
    </row>
    <row r="3" spans="1:16" ht="15" customHeight="1">
      <c r="A3" s="30">
        <v>6</v>
      </c>
      <c r="B3" s="17" t="s">
        <v>30</v>
      </c>
      <c r="C3" s="17" t="s">
        <v>31</v>
      </c>
      <c r="D3" s="18" t="s">
        <v>30</v>
      </c>
      <c r="E3" s="18" t="s">
        <v>32</v>
      </c>
      <c r="F3" s="26" t="s">
        <v>33</v>
      </c>
      <c r="G3" s="19" t="s">
        <v>9</v>
      </c>
      <c r="H3" s="24" t="s">
        <v>34</v>
      </c>
      <c r="I3" s="20" t="s">
        <v>7</v>
      </c>
      <c r="J3" s="17">
        <v>155</v>
      </c>
      <c r="K3" s="17">
        <v>1</v>
      </c>
      <c r="L3" s="21">
        <v>15</v>
      </c>
      <c r="M3" s="21"/>
      <c r="N3" s="22">
        <v>3</v>
      </c>
      <c r="O3" s="22">
        <v>45</v>
      </c>
      <c r="P3" s="31" t="s">
        <v>35</v>
      </c>
    </row>
    <row r="4" spans="1:16" ht="15" customHeight="1">
      <c r="A4" s="30">
        <v>7</v>
      </c>
      <c r="B4" s="17" t="s">
        <v>30</v>
      </c>
      <c r="C4" s="17" t="s">
        <v>36</v>
      </c>
      <c r="D4" s="18" t="s">
        <v>30</v>
      </c>
      <c r="E4" s="18" t="s">
        <v>37</v>
      </c>
      <c r="F4" s="26" t="s">
        <v>38</v>
      </c>
      <c r="G4" s="19" t="s">
        <v>9</v>
      </c>
      <c r="H4" s="24" t="s">
        <v>20</v>
      </c>
      <c r="I4" s="20" t="s">
        <v>7</v>
      </c>
      <c r="J4" s="17">
        <v>155</v>
      </c>
      <c r="K4" s="17">
        <v>4</v>
      </c>
      <c r="L4" s="21">
        <v>60</v>
      </c>
      <c r="M4" s="21"/>
      <c r="N4" s="22">
        <v>3</v>
      </c>
      <c r="O4" s="22">
        <v>180</v>
      </c>
      <c r="P4" s="31" t="s">
        <v>35</v>
      </c>
    </row>
    <row r="5" spans="1:16" ht="15" customHeight="1">
      <c r="A5" s="30">
        <v>8</v>
      </c>
      <c r="B5" s="17" t="s">
        <v>30</v>
      </c>
      <c r="C5" s="17" t="s">
        <v>39</v>
      </c>
      <c r="D5" s="18" t="s">
        <v>30</v>
      </c>
      <c r="E5" s="18" t="s">
        <v>40</v>
      </c>
      <c r="F5" s="26" t="s">
        <v>41</v>
      </c>
      <c r="G5" s="19" t="s">
        <v>9</v>
      </c>
      <c r="H5" s="24" t="s">
        <v>42</v>
      </c>
      <c r="I5" s="20" t="s">
        <v>18</v>
      </c>
      <c r="J5" s="17">
        <v>60</v>
      </c>
      <c r="K5" s="17">
        <v>3</v>
      </c>
      <c r="L5" s="21">
        <v>45</v>
      </c>
      <c r="M5" s="21"/>
      <c r="N5" s="22">
        <v>2.25</v>
      </c>
      <c r="O5" s="22">
        <v>101.25</v>
      </c>
      <c r="P5" s="31" t="s">
        <v>35</v>
      </c>
    </row>
    <row r="6" spans="1:16" ht="15" customHeight="1">
      <c r="A6" s="30">
        <v>9</v>
      </c>
      <c r="B6" s="17" t="s">
        <v>30</v>
      </c>
      <c r="C6" s="17" t="s">
        <v>43</v>
      </c>
      <c r="D6" s="18" t="s">
        <v>30</v>
      </c>
      <c r="E6" s="18" t="s">
        <v>44</v>
      </c>
      <c r="F6" s="27" t="s">
        <v>45</v>
      </c>
      <c r="G6" s="19" t="s">
        <v>9</v>
      </c>
      <c r="H6" s="24" t="s">
        <v>46</v>
      </c>
      <c r="I6" s="20" t="s">
        <v>7</v>
      </c>
      <c r="J6" s="17">
        <v>150</v>
      </c>
      <c r="K6" s="17">
        <v>4</v>
      </c>
      <c r="L6" s="21">
        <v>60</v>
      </c>
      <c r="M6" s="21"/>
      <c r="N6" s="22">
        <v>3</v>
      </c>
      <c r="O6" s="22">
        <v>180</v>
      </c>
      <c r="P6" s="31" t="s">
        <v>35</v>
      </c>
    </row>
    <row r="7" spans="1:16" ht="15" customHeight="1">
      <c r="A7" s="30">
        <v>10</v>
      </c>
      <c r="B7" s="17" t="s">
        <v>30</v>
      </c>
      <c r="C7" s="17" t="s">
        <v>47</v>
      </c>
      <c r="D7" s="18" t="s">
        <v>30</v>
      </c>
      <c r="E7" s="23" t="s">
        <v>48</v>
      </c>
      <c r="F7" s="27" t="s">
        <v>49</v>
      </c>
      <c r="G7" s="19" t="s">
        <v>9</v>
      </c>
      <c r="H7" s="24" t="s">
        <v>7</v>
      </c>
      <c r="I7" s="20" t="s">
        <v>7</v>
      </c>
      <c r="J7" s="17">
        <v>130</v>
      </c>
      <c r="K7" s="17">
        <v>5</v>
      </c>
      <c r="L7" s="21">
        <v>75</v>
      </c>
      <c r="M7" s="21"/>
      <c r="N7" s="22">
        <v>3</v>
      </c>
      <c r="O7" s="22">
        <v>225</v>
      </c>
      <c r="P7" s="31" t="s">
        <v>35</v>
      </c>
    </row>
    <row r="8" spans="1:16" ht="15" customHeight="1">
      <c r="A8" s="30">
        <v>11</v>
      </c>
      <c r="B8" s="17" t="s">
        <v>30</v>
      </c>
      <c r="C8" s="17" t="s">
        <v>50</v>
      </c>
      <c r="D8" s="18" t="s">
        <v>30</v>
      </c>
      <c r="E8" s="18" t="s">
        <v>51</v>
      </c>
      <c r="F8" s="26" t="s">
        <v>27</v>
      </c>
      <c r="G8" s="19" t="s">
        <v>9</v>
      </c>
      <c r="H8" s="24" t="s">
        <v>22</v>
      </c>
      <c r="I8" s="20" t="s">
        <v>22</v>
      </c>
      <c r="J8" s="17">
        <v>200</v>
      </c>
      <c r="K8" s="17">
        <v>7</v>
      </c>
      <c r="L8" s="21">
        <v>105</v>
      </c>
      <c r="M8" s="21"/>
      <c r="N8" s="22">
        <v>3</v>
      </c>
      <c r="O8" s="22">
        <v>315</v>
      </c>
      <c r="P8" s="31" t="s">
        <v>35</v>
      </c>
    </row>
    <row r="9" spans="1:16" ht="15" customHeight="1">
      <c r="A9" s="30">
        <v>12</v>
      </c>
      <c r="B9" s="17" t="s">
        <v>30</v>
      </c>
      <c r="C9" s="17" t="s">
        <v>52</v>
      </c>
      <c r="D9" s="18" t="s">
        <v>30</v>
      </c>
      <c r="E9" s="23" t="s">
        <v>53</v>
      </c>
      <c r="F9" s="27" t="s">
        <v>54</v>
      </c>
      <c r="G9" s="19" t="s">
        <v>9</v>
      </c>
      <c r="H9" s="24" t="s">
        <v>55</v>
      </c>
      <c r="I9" s="20" t="s">
        <v>18</v>
      </c>
      <c r="J9" s="17">
        <v>75</v>
      </c>
      <c r="K9" s="17">
        <v>3</v>
      </c>
      <c r="L9" s="21">
        <v>45</v>
      </c>
      <c r="M9" s="21"/>
      <c r="N9" s="22">
        <v>2.25</v>
      </c>
      <c r="O9" s="22">
        <v>101.25</v>
      </c>
      <c r="P9" s="32" t="s">
        <v>35</v>
      </c>
    </row>
    <row r="10" spans="1:16" ht="15" customHeight="1">
      <c r="A10" s="30">
        <v>15</v>
      </c>
      <c r="B10" s="17" t="s">
        <v>30</v>
      </c>
      <c r="C10" s="17" t="s">
        <v>58</v>
      </c>
      <c r="D10" s="18" t="s">
        <v>30</v>
      </c>
      <c r="E10" s="23" t="s">
        <v>59</v>
      </c>
      <c r="F10" s="27" t="s">
        <v>56</v>
      </c>
      <c r="G10" s="19" t="s">
        <v>9</v>
      </c>
      <c r="H10" s="24" t="s">
        <v>57</v>
      </c>
      <c r="I10" s="20" t="s">
        <v>17</v>
      </c>
      <c r="J10" s="17">
        <v>25</v>
      </c>
      <c r="K10" s="17">
        <v>4</v>
      </c>
      <c r="L10" s="21">
        <v>45</v>
      </c>
      <c r="M10" s="21"/>
      <c r="N10" s="22">
        <v>1.5</v>
      </c>
      <c r="O10" s="22">
        <v>67.5</v>
      </c>
      <c r="P10" s="31" t="s">
        <v>35</v>
      </c>
    </row>
    <row r="11" spans="1:16" ht="15" customHeight="1">
      <c r="A11" s="30">
        <v>17</v>
      </c>
      <c r="B11" s="17" t="s">
        <v>60</v>
      </c>
      <c r="C11" s="17" t="s">
        <v>61</v>
      </c>
      <c r="D11" s="18" t="s">
        <v>60</v>
      </c>
      <c r="E11" s="23" t="s">
        <v>62</v>
      </c>
      <c r="F11" s="26" t="s">
        <v>63</v>
      </c>
      <c r="G11" s="19" t="s">
        <v>9</v>
      </c>
      <c r="H11" s="24" t="s">
        <v>64</v>
      </c>
      <c r="I11" s="20" t="s">
        <v>17</v>
      </c>
      <c r="J11" s="17">
        <v>20</v>
      </c>
      <c r="K11" s="17">
        <v>1</v>
      </c>
      <c r="L11" s="21">
        <v>10</v>
      </c>
      <c r="M11" s="21"/>
      <c r="N11" s="22">
        <v>1.5</v>
      </c>
      <c r="O11" s="22">
        <v>15</v>
      </c>
      <c r="P11" s="31" t="s">
        <v>35</v>
      </c>
    </row>
    <row r="12" spans="1:16" ht="15" customHeight="1">
      <c r="A12" s="30">
        <v>18</v>
      </c>
      <c r="B12" s="17" t="s">
        <v>60</v>
      </c>
      <c r="C12" s="17" t="s">
        <v>65</v>
      </c>
      <c r="D12" s="18" t="s">
        <v>60</v>
      </c>
      <c r="E12" s="23" t="s">
        <v>66</v>
      </c>
      <c r="F12" s="26" t="s">
        <v>28</v>
      </c>
      <c r="G12" s="19" t="s">
        <v>9</v>
      </c>
      <c r="H12" s="24" t="s">
        <v>29</v>
      </c>
      <c r="I12" s="20" t="s">
        <v>17</v>
      </c>
      <c r="J12" s="17">
        <v>15</v>
      </c>
      <c r="K12" s="17">
        <v>1</v>
      </c>
      <c r="L12" s="21">
        <v>15</v>
      </c>
      <c r="M12" s="21"/>
      <c r="N12" s="22">
        <v>1.5</v>
      </c>
      <c r="O12" s="22">
        <v>22.5</v>
      </c>
      <c r="P12" s="31" t="s">
        <v>35</v>
      </c>
    </row>
    <row r="13" spans="1:16" ht="15" customHeight="1">
      <c r="A13" s="30">
        <v>21</v>
      </c>
      <c r="B13" s="17" t="s">
        <v>60</v>
      </c>
      <c r="C13" s="17" t="s">
        <v>67</v>
      </c>
      <c r="D13" s="18" t="s">
        <v>60</v>
      </c>
      <c r="E13" s="18" t="s">
        <v>68</v>
      </c>
      <c r="F13" s="26" t="s">
        <v>69</v>
      </c>
      <c r="G13" s="19" t="s">
        <v>9</v>
      </c>
      <c r="H13" s="24" t="s">
        <v>70</v>
      </c>
      <c r="I13" s="20" t="s">
        <v>71</v>
      </c>
      <c r="J13" s="17">
        <v>120</v>
      </c>
      <c r="K13" s="17">
        <v>2</v>
      </c>
      <c r="L13" s="21">
        <v>6</v>
      </c>
      <c r="M13" s="21"/>
      <c r="N13" s="22">
        <v>2.25</v>
      </c>
      <c r="O13" s="22">
        <v>13.5</v>
      </c>
      <c r="P13" s="31" t="s">
        <v>35</v>
      </c>
    </row>
    <row r="14" spans="1:16" ht="15" customHeight="1">
      <c r="A14" s="30">
        <v>31</v>
      </c>
      <c r="B14" s="17" t="s">
        <v>72</v>
      </c>
      <c r="C14" s="17" t="s">
        <v>73</v>
      </c>
      <c r="D14" s="18" t="s">
        <v>72</v>
      </c>
      <c r="E14" s="18" t="s">
        <v>74</v>
      </c>
      <c r="F14" s="27" t="s">
        <v>75</v>
      </c>
      <c r="G14" s="19" t="s">
        <v>9</v>
      </c>
      <c r="H14" s="25" t="s">
        <v>76</v>
      </c>
      <c r="I14" s="20" t="s">
        <v>21</v>
      </c>
      <c r="J14" s="17">
        <v>170</v>
      </c>
      <c r="K14" s="17">
        <v>7</v>
      </c>
      <c r="L14" s="21">
        <v>150</v>
      </c>
      <c r="M14" s="21"/>
      <c r="N14" s="22">
        <v>3</v>
      </c>
      <c r="O14" s="22">
        <v>450</v>
      </c>
      <c r="P14" s="31" t="s">
        <v>35</v>
      </c>
    </row>
    <row r="15" spans="1:16" ht="15" customHeight="1">
      <c r="A15" s="30">
        <v>39</v>
      </c>
      <c r="B15" s="17" t="s">
        <v>77</v>
      </c>
      <c r="C15" s="17" t="s">
        <v>80</v>
      </c>
      <c r="D15" s="18" t="s">
        <v>77</v>
      </c>
      <c r="E15" s="18" t="s">
        <v>81</v>
      </c>
      <c r="F15" s="27" t="s">
        <v>78</v>
      </c>
      <c r="G15" s="19" t="s">
        <v>9</v>
      </c>
      <c r="H15" s="24" t="s">
        <v>79</v>
      </c>
      <c r="I15" s="20" t="s">
        <v>21</v>
      </c>
      <c r="J15" s="17">
        <v>210</v>
      </c>
      <c r="K15" s="17">
        <v>4</v>
      </c>
      <c r="L15" s="21">
        <v>60</v>
      </c>
      <c r="M15" s="21"/>
      <c r="N15" s="22">
        <v>3</v>
      </c>
      <c r="O15" s="22">
        <v>180</v>
      </c>
      <c r="P15" s="31" t="s">
        <v>35</v>
      </c>
    </row>
    <row r="16" spans="1:16" ht="15" customHeight="1">
      <c r="A16" s="30">
        <v>71</v>
      </c>
      <c r="B16" s="17" t="s">
        <v>82</v>
      </c>
      <c r="C16" s="17" t="s">
        <v>83</v>
      </c>
      <c r="D16" s="18" t="s">
        <v>82</v>
      </c>
      <c r="E16" s="18" t="s">
        <v>68</v>
      </c>
      <c r="F16" s="27" t="s">
        <v>24</v>
      </c>
      <c r="G16" s="19" t="s">
        <v>9</v>
      </c>
      <c r="H16" s="24" t="s">
        <v>25</v>
      </c>
      <c r="I16" s="20" t="s">
        <v>19</v>
      </c>
      <c r="J16" s="17">
        <v>130</v>
      </c>
      <c r="K16" s="17">
        <v>1</v>
      </c>
      <c r="L16" s="21">
        <v>4</v>
      </c>
      <c r="M16" s="21"/>
      <c r="N16" s="22">
        <v>3</v>
      </c>
      <c r="O16" s="22">
        <v>12</v>
      </c>
      <c r="P16" s="31" t="s">
        <v>35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2025-04-08T06:52:04Z</cp:lastPrinted>
  <dcterms:created xsi:type="dcterms:W3CDTF">2024-01-18T12:49:24Z</dcterms:created>
  <dcterms:modified xsi:type="dcterms:W3CDTF">2025-04-17T10:40:53Z</dcterms:modified>
</cp:coreProperties>
</file>