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4" i="1" l="1"/>
  <c r="D43" i="1"/>
  <c r="C25" i="1"/>
  <c r="D27" i="1" s="1"/>
  <c r="D30" i="1" s="1"/>
  <c r="D32" i="1" l="1"/>
  <c r="D34" i="1" s="1"/>
  <c r="D36" i="1" l="1"/>
  <c r="D38" i="1" s="1"/>
  <c r="D42" i="1" s="1"/>
  <c r="H2" i="2" l="1"/>
  <c r="H4" i="2" s="1"/>
  <c r="H12" i="2" s="1"/>
  <c r="H14" i="2" l="1"/>
  <c r="H13" i="2"/>
  <c r="H15" i="2" s="1"/>
</calcChain>
</file>

<file path=xl/sharedStrings.xml><?xml version="1.0" encoding="utf-8"?>
<sst xmlns="http://schemas.openxmlformats.org/spreadsheetml/2006/main" count="49" uniqueCount="47">
  <si>
    <t>INVOICE</t>
  </si>
  <si>
    <t>BILL TO</t>
  </si>
  <si>
    <t>DESCRIPTION</t>
  </si>
  <si>
    <t>AMOUNT</t>
  </si>
  <si>
    <t>Thank you for your business!</t>
  </si>
  <si>
    <t>SUBTOTAL</t>
  </si>
  <si>
    <t>TOTAL</t>
  </si>
  <si>
    <t>PRAGATI LOGISTICS</t>
  </si>
  <si>
    <t>SL. NO.</t>
  </si>
  <si>
    <t>SGST (9%)</t>
  </si>
  <si>
    <t>BILL TYPE</t>
  </si>
  <si>
    <t>CFA SERVICE BILL</t>
  </si>
  <si>
    <t>Web:pragatilogistics.in</t>
  </si>
  <si>
    <t>MOB: +91 8984191006</t>
  </si>
  <si>
    <t>GST :-21AGHPB9356M1Z9</t>
  </si>
  <si>
    <t>CGST (9%)</t>
  </si>
  <si>
    <t>NET SALES PERIOD 24.01.2025 TO 28.02.2025</t>
  </si>
  <si>
    <t>SALES VALUE</t>
  </si>
  <si>
    <t>COMMSION ON SALE @ 5% TO PRAGATI LOGISTICS</t>
  </si>
  <si>
    <t>GST: 29AAECS3469C1Z9</t>
  </si>
  <si>
    <t>INVOICE NO.</t>
  </si>
  <si>
    <t>BENGALURU, KARNATAKA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</si>
  <si>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</si>
  <si>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</si>
  <si>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</si>
  <si>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</si>
  <si>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Less: Monthly Scheme Credit Notes @ 5%</t>
  </si>
  <si>
    <t>Net Sales</t>
  </si>
  <si>
    <t>B .Commission on Post Net Sales @ 5%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</si>
  <si>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</si>
  <si>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</si>
  <si>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</si>
  <si>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</si>
  <si>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</si>
  <si>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Nett amount Payable Rs</t>
  </si>
  <si>
    <t>SAMANTA SAHI, KHUNTIA LANE, CUTTACK</t>
  </si>
  <si>
    <t>INV. DATE</t>
  </si>
  <si>
    <t>Email:-admin@pragatilogistics.in</t>
  </si>
  <si>
    <t xml:space="preserve">MONTH </t>
  </si>
  <si>
    <t>To,</t>
  </si>
  <si>
    <t>M/s SURFA COATS INDIA PVT LTD</t>
  </si>
  <si>
    <t>Regards</t>
  </si>
  <si>
    <t>IGST 18%</t>
  </si>
  <si>
    <t>JULY, 2025</t>
  </si>
  <si>
    <t>A. Post Net Sales during the period 01.07.25 to 31.07.25</t>
  </si>
  <si>
    <t>Rent paid for the period 01.07.25 to 31.07.25</t>
  </si>
  <si>
    <t>(RUPEES SIXTY FOUR THOUSAND TWO HUNDRED TWENTY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</si>
</sst>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2"/>
      <scheme val="major"/>
    </font>
    <font>
      <b/>
      <i/>
      <sz val="14"/>
      <name val="Calibri"/>
      <family val="2"/>
      <scheme val="minor"/>
    </font>
    <font>
      <b/>
      <sz val="11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i/>
      <sz val="36"/>
      <name val="Cambria"/>
      <family val="1"/>
      <scheme val="major"/>
    </font>
    <font>
      <b/>
      <sz val="20"/>
      <name val="Cambria"/>
      <family val="2"/>
      <scheme val="major"/>
    </font>
    <font>
      <sz val="10"/>
      <name val="Verdana"/>
      <family val="2"/>
    </font>
    <font>
      <b/>
      <sz val="9.25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6">
    <xf numFmtId="0" fontId="0" fillId="0" borderId="0" xfId="0"/>
    <xf numFmtId="0" fontId="2" fillId="0" borderId="5" xfId="0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3" fillId="0" borderId="10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/>
    </xf>
    <xf numFmtId="0" fontId="5" fillId="0" borderId="0" xfId="0" applyFont="1" applyBorder="1"/>
    <xf numFmtId="0" fontId="5" fillId="0" borderId="3" xfId="0" applyFont="1" applyBorder="1"/>
    <xf numFmtId="0" fontId="5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2" fontId="4" fillId="0" borderId="0" xfId="0" applyNumberFormat="1" applyFont="1"/>
    <xf numFmtId="2" fontId="1" fillId="2" borderId="7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vertical="center"/>
    </xf>
    <xf numFmtId="2" fontId="4" fillId="0" borderId="4" xfId="0" applyNumberFormat="1" applyFont="1" applyBorder="1"/>
    <xf numFmtId="2" fontId="2" fillId="3" borderId="7" xfId="0" applyNumberFormat="1" applyFont="1" applyFill="1" applyBorder="1" applyAlignment="1">
      <alignment vertical="center"/>
    </xf>
    <xf numFmtId="0" fontId="4" fillId="0" borderId="0" xfId="0" applyFont="1" applyBorder="1"/>
    <xf numFmtId="0" fontId="7" fillId="0" borderId="2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vertical="center"/>
    </xf>
    <xf numFmtId="9" fontId="4" fillId="0" borderId="8" xfId="0" applyNumberFormat="1" applyFont="1" applyBorder="1" applyAlignment="1" applyProtection="1">
      <alignment horizontal="center" vertical="center"/>
      <protection locked="0"/>
    </xf>
    <xf numFmtId="10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/>
    </xf>
    <xf numFmtId="2" fontId="1" fillId="2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1" fontId="4" fillId="0" borderId="21" xfId="0" applyNumberFormat="1" applyFont="1" applyBorder="1" applyAlignment="1" applyProtection="1">
      <alignment vertical="center"/>
      <protection locked="0"/>
    </xf>
    <xf numFmtId="2" fontId="6" fillId="0" borderId="23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 applyProtection="1">
      <alignment horizontal="left" vertical="center"/>
      <protection locked="0"/>
    </xf>
    <xf numFmtId="2" fontId="4" fillId="0" borderId="0" xfId="0" applyNumberFormat="1" applyFont="1" applyBorder="1"/>
    <xf numFmtId="0" fontId="4" fillId="0" borderId="3" xfId="0" applyFont="1" applyBorder="1"/>
    <xf numFmtId="0" fontId="2" fillId="0" borderId="14" xfId="0" applyFont="1" applyBorder="1"/>
    <xf numFmtId="2" fontId="4" fillId="0" borderId="2" xfId="0" applyNumberFormat="1" applyFont="1" applyBorder="1"/>
    <xf numFmtId="0" fontId="4" fillId="0" borderId="4" xfId="0" applyFont="1" applyBorder="1"/>
    <xf numFmtId="0" fontId="5" fillId="4" borderId="12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3" fontId="4" fillId="0" borderId="0" xfId="0" applyNumberFormat="1" applyFont="1"/>
    <xf numFmtId="0" fontId="14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24" xfId="0" applyFont="1" applyBorder="1"/>
    <xf numFmtId="0" fontId="10" fillId="0" borderId="34" xfId="0" applyFont="1" applyBorder="1" applyAlignment="1">
      <alignment horizontal="center"/>
    </xf>
    <xf numFmtId="0" fontId="13" fillId="0" borderId="0" xfId="0" applyFont="1" applyBorder="1"/>
    <xf numFmtId="0" fontId="13" fillId="0" borderId="25" xfId="0" applyFont="1" applyBorder="1"/>
    <xf numFmtId="0" fontId="10" fillId="0" borderId="10" xfId="0" applyFont="1" applyBorder="1"/>
    <xf numFmtId="0" fontId="13" fillId="0" borderId="13" xfId="0" applyFont="1" applyBorder="1"/>
    <xf numFmtId="0" fontId="0" fillId="0" borderId="27" xfId="0" applyBorder="1"/>
    <xf numFmtId="0" fontId="10" fillId="0" borderId="35" xfId="0" applyFont="1" applyBorder="1"/>
    <xf numFmtId="0" fontId="10" fillId="0" borderId="27" xfId="0" applyFont="1" applyBorder="1"/>
    <xf numFmtId="0" fontId="13" fillId="0" borderId="27" xfId="0" applyFont="1" applyBorder="1"/>
    <xf numFmtId="2" fontId="13" fillId="0" borderId="20" xfId="0" applyNumberFormat="1" applyFont="1" applyBorder="1"/>
    <xf numFmtId="2" fontId="0" fillId="0" borderId="24" xfId="0" applyNumberFormat="1" applyBorder="1"/>
    <xf numFmtId="2" fontId="13" fillId="0" borderId="25" xfId="0" applyNumberFormat="1" applyFont="1" applyBorder="1"/>
    <xf numFmtId="2" fontId="13" fillId="0" borderId="25" xfId="1" applyNumberFormat="1" applyFont="1" applyBorder="1"/>
    <xf numFmtId="2" fontId="13" fillId="0" borderId="24" xfId="1" applyNumberFormat="1" applyFont="1" applyBorder="1"/>
    <xf numFmtId="2" fontId="10" fillId="0" borderId="2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vertical="center"/>
    </xf>
    <xf numFmtId="2" fontId="13" fillId="0" borderId="12" xfId="1" applyNumberFormat="1" applyFont="1" applyBorder="1"/>
    <xf numFmtId="2" fontId="13" fillId="0" borderId="28" xfId="1" applyNumberFormat="1" applyFont="1" applyBorder="1"/>
    <xf numFmtId="2" fontId="13" fillId="0" borderId="3" xfId="1" applyNumberFormat="1" applyFont="1" applyBorder="1"/>
    <xf numFmtId="2" fontId="10" fillId="0" borderId="29" xfId="1" applyNumberFormat="1" applyFont="1" applyBorder="1"/>
    <xf numFmtId="2" fontId="13" fillId="0" borderId="28" xfId="0" applyNumberFormat="1" applyFont="1" applyBorder="1"/>
    <xf numFmtId="2" fontId="13" fillId="0" borderId="30" xfId="1" applyNumberFormat="1" applyFont="1" applyBorder="1"/>
    <xf numFmtId="2" fontId="10" fillId="0" borderId="31" xfId="1" applyNumberFormat="1" applyFont="1" applyBorder="1"/>
    <xf numFmtId="2" fontId="13" fillId="0" borderId="32" xfId="0" applyNumberFormat="1" applyFont="1" applyBorder="1"/>
    <xf numFmtId="2" fontId="10" fillId="0" borderId="33" xfId="1" applyNumberFormat="1" applyFont="1" applyBorder="1"/>
    <xf numFmtId="0" fontId="10" fillId="0" borderId="38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2" fontId="10" fillId="0" borderId="23" xfId="0" applyNumberFormat="1" applyFont="1" applyBorder="1" applyAlignment="1">
      <alignment vertical="center"/>
    </xf>
    <xf numFmtId="2" fontId="10" fillId="0" borderId="28" xfId="0" applyNumberFormat="1" applyFont="1" applyBorder="1"/>
    <xf numFmtId="0" fontId="10" fillId="0" borderId="14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1"/>
  <sheetViews>
    <sheetView tabSelected="1" topLeftCell="A19" workbookViewId="0">
      <selection activeCell="K37" sqref="K37"/>
    </sheetView>
  </sheetViews>
  <sheetFormatPr defaultColWidth="9.140625" defaultRowHeight="15" x14ac:dyDescent="0.25"/>
  <cols>
    <col min="1" max="1" width="0.42578125" style="4" customWidth="1"/>
    <col min="2" max="2" width="60" style="6" customWidth="1"/>
    <col min="3" max="3" width="12" style="27" bestFit="1" customWidth="1"/>
    <col min="4" max="4" width="15" style="27" bestFit="1" customWidth="1"/>
    <col min="5" max="5" width="12.5703125" style="4" customWidth="1"/>
    <col min="6" max="8" width="9.140625" style="4"/>
    <col min="9" max="9" width="14.140625" style="4" bestFit="1" customWidth="1"/>
    <col min="10" max="10" width="10" style="4" bestFit="1" customWidth="1"/>
    <col min="11" max="16384" width="9.140625" style="4"/>
  </cols>
  <sheetData>
    <row r="1" spans="2:5" ht="9" customHeight="1" thickBot="1" x14ac:dyDescent="0.3"/>
    <row r="2" spans="2:5" ht="45.75" thickBot="1" x14ac:dyDescent="0.3">
      <c r="B2" s="111" t="s">
        <v>7</v>
      </c>
      <c r="C2" s="112"/>
      <c r="D2" s="112"/>
      <c r="E2" s="113"/>
    </row>
    <row r="3" spans="2:5" ht="15.95" customHeight="1" x14ac:dyDescent="0.25">
      <c r="B3" s="114" t="s">
        <v>35</v>
      </c>
      <c r="C3" s="115"/>
      <c r="D3" s="115"/>
      <c r="E3" s="116"/>
    </row>
    <row r="4" spans="2:5" ht="26.25" thickBot="1" x14ac:dyDescent="0.3">
      <c r="B4" s="117" t="s">
        <v>0</v>
      </c>
      <c r="C4" s="118"/>
      <c r="D4" s="118"/>
      <c r="E4" s="119"/>
    </row>
    <row r="5" spans="2:5" ht="20.100000000000001" customHeight="1" x14ac:dyDescent="0.25">
      <c r="B5" s="64"/>
      <c r="C5" s="65"/>
      <c r="D5" s="64"/>
      <c r="E5" s="66"/>
    </row>
    <row r="6" spans="2:5" ht="20.100000000000001" customHeight="1" x14ac:dyDescent="0.25">
      <c r="B6" s="70"/>
      <c r="C6" s="59"/>
      <c r="D6" s="67"/>
      <c r="E6" s="68"/>
    </row>
    <row r="7" spans="2:5" ht="20.100000000000001" customHeight="1" x14ac:dyDescent="0.25">
      <c r="B7" s="70"/>
      <c r="C7" s="59"/>
      <c r="D7" s="67"/>
      <c r="E7" s="68"/>
    </row>
    <row r="8" spans="2:5" ht="20.100000000000001" customHeight="1" x14ac:dyDescent="0.25">
      <c r="B8" s="70"/>
      <c r="C8" s="59"/>
      <c r="D8" s="67"/>
      <c r="E8" s="68"/>
    </row>
    <row r="9" spans="2:5" ht="20.100000000000001" customHeight="1" thickBot="1" x14ac:dyDescent="0.3">
      <c r="B9" s="58"/>
      <c r="C9" s="59"/>
      <c r="D9" s="71"/>
      <c r="E9" s="72"/>
    </row>
    <row r="10" spans="2:5" ht="15" customHeight="1" thickBot="1" x14ac:dyDescent="0.3">
      <c r="B10" s="38" t="s">
        <v>14</v>
      </c>
      <c r="C10" s="120" t="s">
        <v>20</v>
      </c>
      <c r="D10" s="121"/>
      <c r="E10" s="39" t="s">
        <v>36</v>
      </c>
    </row>
    <row r="11" spans="2:5" ht="15" customHeight="1" thickBot="1" x14ac:dyDescent="0.3">
      <c r="B11" s="40" t="s">
        <v>37</v>
      </c>
      <c r="C11" s="122">
        <v>13021</v>
      </c>
      <c r="D11" s="123"/>
      <c r="E11" s="41">
        <v>45869</v>
      </c>
    </row>
    <row r="12" spans="2:5" ht="15" customHeight="1" thickBot="1" x14ac:dyDescent="0.3">
      <c r="B12" s="42" t="s">
        <v>12</v>
      </c>
      <c r="C12" s="105" t="s">
        <v>10</v>
      </c>
      <c r="D12" s="106"/>
      <c r="E12" s="39" t="s">
        <v>38</v>
      </c>
    </row>
    <row r="13" spans="2:5" ht="15" customHeight="1" thickBot="1" x14ac:dyDescent="0.3">
      <c r="B13" s="43" t="s">
        <v>13</v>
      </c>
      <c r="C13" s="107" t="s">
        <v>11</v>
      </c>
      <c r="D13" s="108"/>
      <c r="E13" s="44" t="s">
        <v>43</v>
      </c>
    </row>
    <row r="14" spans="2:5" ht="15" customHeight="1" thickBot="1" x14ac:dyDescent="0.3">
      <c r="B14" s="20"/>
      <c r="C14" s="47"/>
      <c r="D14" s="47"/>
      <c r="E14" s="48"/>
    </row>
    <row r="15" spans="2:5" ht="15" customHeight="1" x14ac:dyDescent="0.25">
      <c r="B15" s="109" t="s">
        <v>1</v>
      </c>
      <c r="C15" s="110"/>
      <c r="D15" s="110"/>
      <c r="E15" s="57"/>
    </row>
    <row r="16" spans="2:5" ht="15" customHeight="1" x14ac:dyDescent="0.25">
      <c r="B16" s="50" t="s">
        <v>39</v>
      </c>
      <c r="C16" s="45"/>
      <c r="D16" s="46"/>
      <c r="E16" s="49"/>
    </row>
    <row r="17" spans="2:5" ht="15" customHeight="1" x14ac:dyDescent="0.25">
      <c r="B17" s="50" t="s">
        <v>40</v>
      </c>
      <c r="C17" s="51"/>
      <c r="D17" s="46"/>
      <c r="E17" s="49"/>
    </row>
    <row r="18" spans="2:5" ht="15" customHeight="1" x14ac:dyDescent="0.25">
      <c r="B18" s="17" t="s">
        <v>21</v>
      </c>
      <c r="C18" s="51"/>
      <c r="D18" s="46"/>
      <c r="E18" s="49"/>
    </row>
    <row r="19" spans="2:5" ht="17.25" customHeight="1" thickBot="1" x14ac:dyDescent="0.3">
      <c r="B19" s="60" t="s">
        <v>19</v>
      </c>
      <c r="C19" s="61"/>
      <c r="D19" s="62"/>
      <c r="E19" s="63"/>
    </row>
    <row r="20" spans="2:5" ht="15" customHeight="1" x14ac:dyDescent="0.25">
      <c r="B20" s="77" t="s">
        <v>44</v>
      </c>
      <c r="C20" s="83">
        <v>1637744</v>
      </c>
      <c r="D20" s="90"/>
      <c r="E20" s="57"/>
    </row>
    <row r="21" spans="2:5" ht="15" customHeight="1" x14ac:dyDescent="0.25">
      <c r="B21" s="78" t="s">
        <v>22</v>
      </c>
      <c r="C21" s="84"/>
      <c r="D21" s="91"/>
      <c r="E21" s="49"/>
    </row>
    <row r="22" spans="2:5" ht="15" customHeight="1" x14ac:dyDescent="0.25">
      <c r="B22" s="78" t="s">
        <v>23</v>
      </c>
      <c r="C22" s="85">
        <v>0</v>
      </c>
      <c r="D22" s="92"/>
      <c r="E22" s="49"/>
    </row>
    <row r="23" spans="2:5" ht="15" customHeight="1" x14ac:dyDescent="0.25">
      <c r="B23" s="78" t="s">
        <v>24</v>
      </c>
      <c r="C23" s="86">
        <v>22468</v>
      </c>
      <c r="D23" s="92"/>
      <c r="E23" s="49"/>
    </row>
    <row r="24" spans="2:5" ht="15" customHeight="1" x14ac:dyDescent="0.25">
      <c r="B24" s="78" t="s">
        <v>25</v>
      </c>
      <c r="C24" s="87">
        <v>0</v>
      </c>
      <c r="D24" s="91"/>
      <c r="E24" s="49"/>
    </row>
    <row r="25" spans="2:5" ht="15" customHeight="1" x14ac:dyDescent="0.25">
      <c r="B25" s="78" t="s">
        <v>26</v>
      </c>
      <c r="C25" s="87">
        <f>(C20-C23)*5%</f>
        <v>80763.8</v>
      </c>
      <c r="D25" s="91"/>
      <c r="E25" s="49"/>
    </row>
    <row r="26" spans="2:5" ht="15" customHeight="1" x14ac:dyDescent="0.25">
      <c r="B26" s="78"/>
      <c r="C26" s="87"/>
      <c r="D26" s="91"/>
      <c r="E26" s="49"/>
    </row>
    <row r="27" spans="2:5" ht="15" customHeight="1" x14ac:dyDescent="0.25">
      <c r="B27" s="78"/>
      <c r="C27" s="88" t="s">
        <v>27</v>
      </c>
      <c r="D27" s="93">
        <f>+C20-C22-C23-C24-C25</f>
        <v>1534512.2</v>
      </c>
      <c r="E27" s="49"/>
    </row>
    <row r="28" spans="2:5" ht="15" customHeight="1" x14ac:dyDescent="0.25">
      <c r="B28" s="79"/>
      <c r="C28" s="73"/>
      <c r="D28" s="91"/>
      <c r="E28" s="49"/>
    </row>
    <row r="29" spans="2:5" ht="15" customHeight="1" x14ac:dyDescent="0.25">
      <c r="B29" s="78"/>
      <c r="C29" s="73"/>
      <c r="D29" s="91"/>
      <c r="E29" s="49"/>
    </row>
    <row r="30" spans="2:5" ht="15" customHeight="1" x14ac:dyDescent="0.25">
      <c r="B30" s="80" t="s">
        <v>28</v>
      </c>
      <c r="C30" s="74" t="s">
        <v>29</v>
      </c>
      <c r="D30" s="93">
        <f>ROUND(D27*5%,0)</f>
        <v>76726</v>
      </c>
      <c r="E30" s="49"/>
    </row>
    <row r="31" spans="2:5" ht="15" customHeight="1" x14ac:dyDescent="0.25">
      <c r="B31" s="81"/>
      <c r="C31" s="75"/>
      <c r="D31" s="94"/>
      <c r="E31" s="49"/>
    </row>
    <row r="32" spans="2:5" ht="15" customHeight="1" x14ac:dyDescent="0.25">
      <c r="B32" s="82" t="s">
        <v>30</v>
      </c>
      <c r="C32" s="75"/>
      <c r="D32" s="91">
        <f>ROUND(D30*2%,0)</f>
        <v>1535</v>
      </c>
      <c r="E32" s="49"/>
    </row>
    <row r="33" spans="2:10" ht="15" customHeight="1" x14ac:dyDescent="0.25">
      <c r="B33" s="82"/>
      <c r="C33" s="75"/>
      <c r="D33" s="95"/>
      <c r="E33" s="49"/>
    </row>
    <row r="34" spans="2:10" ht="15" customHeight="1" x14ac:dyDescent="0.25">
      <c r="B34" s="81" t="s">
        <v>31</v>
      </c>
      <c r="C34" s="75"/>
      <c r="D34" s="93">
        <f>SUM(D30-D32)</f>
        <v>75191</v>
      </c>
      <c r="E34" s="49"/>
    </row>
    <row r="35" spans="2:10" ht="15" customHeight="1" x14ac:dyDescent="0.25">
      <c r="B35" s="81"/>
      <c r="C35" s="75"/>
      <c r="D35" s="94"/>
      <c r="E35" s="49"/>
    </row>
    <row r="36" spans="2:10" ht="15" customHeight="1" x14ac:dyDescent="0.25">
      <c r="B36" s="78" t="s">
        <v>32</v>
      </c>
      <c r="C36" s="76"/>
      <c r="D36" s="94">
        <f>ROUNDUP(+D34*5%,0)</f>
        <v>3760</v>
      </c>
      <c r="E36" s="49"/>
    </row>
    <row r="37" spans="2:10" ht="15" customHeight="1" x14ac:dyDescent="0.25">
      <c r="B37" s="81"/>
      <c r="C37" s="75"/>
      <c r="D37" s="94"/>
      <c r="E37" s="49"/>
    </row>
    <row r="38" spans="2:10" ht="15" customHeight="1" thickBot="1" x14ac:dyDescent="0.3">
      <c r="B38" s="81" t="s">
        <v>33</v>
      </c>
      <c r="C38" s="75"/>
      <c r="D38" s="96">
        <f>+D34-D36</f>
        <v>71431</v>
      </c>
      <c r="E38" s="49"/>
    </row>
    <row r="39" spans="2:10" ht="15" customHeight="1" thickTop="1" x14ac:dyDescent="0.25">
      <c r="B39" s="81"/>
      <c r="C39" s="75"/>
      <c r="D39" s="97"/>
      <c r="E39" s="49"/>
    </row>
    <row r="40" spans="2:10" ht="15" customHeight="1" x14ac:dyDescent="0.25">
      <c r="B40" s="81" t="s">
        <v>45</v>
      </c>
      <c r="C40" s="75"/>
      <c r="D40" s="91">
        <v>17000</v>
      </c>
      <c r="E40" s="49"/>
    </row>
    <row r="41" spans="2:10" ht="15" customHeight="1" thickBot="1" x14ac:dyDescent="0.3">
      <c r="B41" s="81"/>
      <c r="C41" s="75"/>
      <c r="D41" s="98"/>
      <c r="E41" s="49"/>
    </row>
    <row r="42" spans="2:10" ht="15" customHeight="1" thickTop="1" thickBot="1" x14ac:dyDescent="0.3">
      <c r="B42" s="81" t="s">
        <v>34</v>
      </c>
      <c r="C42" s="76"/>
      <c r="D42" s="102">
        <f>+D38-D40</f>
        <v>54431</v>
      </c>
      <c r="E42" s="49"/>
    </row>
    <row r="43" spans="2:10" ht="15" customHeight="1" thickBot="1" x14ac:dyDescent="0.3">
      <c r="B43" s="99"/>
      <c r="C43" s="100" t="s">
        <v>42</v>
      </c>
      <c r="D43" s="101">
        <f>D42*18%</f>
        <v>9797.58</v>
      </c>
      <c r="E43" s="49"/>
    </row>
    <row r="44" spans="2:10" ht="15" customHeight="1" thickBot="1" x14ac:dyDescent="0.3">
      <c r="B44" s="103" t="s">
        <v>46</v>
      </c>
      <c r="C44" s="104"/>
      <c r="D44" s="89">
        <f>ROUND(SUM(D42:D43),0)</f>
        <v>64229</v>
      </c>
      <c r="E44" s="49"/>
    </row>
    <row r="45" spans="2:10" ht="15.95" customHeight="1" x14ac:dyDescent="0.25">
      <c r="B45" s="17" t="s">
        <v>41</v>
      </c>
      <c r="C45" s="52"/>
      <c r="D45" s="52"/>
      <c r="E45" s="53"/>
      <c r="J45" s="69"/>
    </row>
    <row r="46" spans="2:10" ht="15.95" customHeight="1" x14ac:dyDescent="0.25">
      <c r="B46" s="17"/>
      <c r="C46" s="52"/>
      <c r="D46" s="52"/>
      <c r="E46" s="53"/>
    </row>
    <row r="47" spans="2:10" ht="15.95" customHeight="1" x14ac:dyDescent="0.25">
      <c r="B47" s="17"/>
      <c r="C47" s="52"/>
      <c r="D47" s="52"/>
      <c r="E47" s="53"/>
    </row>
    <row r="48" spans="2:10" ht="15.95" customHeight="1" thickBot="1" x14ac:dyDescent="0.3">
      <c r="B48" s="54" t="s">
        <v>7</v>
      </c>
      <c r="C48" s="55"/>
      <c r="D48" s="55"/>
      <c r="E48" s="56"/>
    </row>
    <row r="49" spans="2:2" ht="15.75" x14ac:dyDescent="0.25">
      <c r="B49" s="26"/>
    </row>
    <row r="50" spans="2:2" ht="15.75" x14ac:dyDescent="0.25">
      <c r="B50" s="26"/>
    </row>
    <row r="51" spans="2:2" ht="15.75" x14ac:dyDescent="0.25">
      <c r="B51" s="25"/>
    </row>
  </sheetData>
  <mergeCells count="9">
    <mergeCell ref="B44:C44"/>
    <mergeCell ref="C12:D12"/>
    <mergeCell ref="C13:D13"/>
    <mergeCell ref="B15:D15"/>
    <mergeCell ref="B2:E2"/>
    <mergeCell ref="B3:E3"/>
    <mergeCell ref="B4:E4"/>
    <mergeCell ref="C10:D10"/>
    <mergeCell ref="C11:D11"/>
  </mergeCells>
  <dataValidations count="1">
    <dataValidation type="list" allowBlank="1" showInputMessage="1" showErrorMessage="1" sqref="B4:B9">
      <formula1>"INVOICE,RECEIPT"</formula1>
    </dataValidation>
  </dataValidations>
  <pageMargins left="0.3" right="0.23" top="0.22" bottom="0.22" header="0.36" footer="0.1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23" sqref="K23:K24"/>
    </sheetView>
  </sheetViews>
  <sheetFormatPr defaultRowHeight="15" x14ac:dyDescent="0.25"/>
  <cols>
    <col min="8" max="8" width="10.7109375" bestFit="1" customWidth="1"/>
  </cols>
  <sheetData>
    <row r="1" spans="1:8" ht="15.75" thickBot="1" x14ac:dyDescent="0.3">
      <c r="A1" s="2" t="s">
        <v>8</v>
      </c>
      <c r="B1" s="124" t="s">
        <v>2</v>
      </c>
      <c r="C1" s="120"/>
      <c r="D1" s="120"/>
      <c r="E1" s="120"/>
      <c r="F1" s="125"/>
      <c r="G1" s="2" t="s">
        <v>17</v>
      </c>
      <c r="H1" s="28" t="s">
        <v>3</v>
      </c>
    </row>
    <row r="2" spans="1:8" ht="15.75" x14ac:dyDescent="0.25">
      <c r="A2" s="13">
        <v>1</v>
      </c>
      <c r="B2" s="8" t="s">
        <v>16</v>
      </c>
      <c r="C2" s="5"/>
      <c r="D2" s="5"/>
      <c r="E2" s="5"/>
      <c r="F2" s="5"/>
      <c r="G2" s="34">
        <v>3957795</v>
      </c>
      <c r="H2" s="35">
        <f>G2</f>
        <v>3957795</v>
      </c>
    </row>
    <row r="3" spans="1:8" ht="15.75" x14ac:dyDescent="0.25">
      <c r="A3" s="13"/>
      <c r="B3" s="8"/>
      <c r="C3" s="5"/>
      <c r="D3" s="5"/>
      <c r="E3" s="5"/>
      <c r="F3" s="5"/>
      <c r="G3" s="34"/>
      <c r="H3" s="35"/>
    </row>
    <row r="4" spans="1:8" ht="15.75" x14ac:dyDescent="0.25">
      <c r="A4" s="13">
        <v>2</v>
      </c>
      <c r="B4" s="8" t="s">
        <v>18</v>
      </c>
      <c r="C4" s="8"/>
      <c r="D4" s="5"/>
      <c r="E4" s="5"/>
      <c r="F4" s="5"/>
      <c r="G4" s="36">
        <v>0.05</v>
      </c>
      <c r="H4" s="35">
        <f>H2*5%</f>
        <v>197889.75</v>
      </c>
    </row>
    <row r="5" spans="1:8" ht="15.75" x14ac:dyDescent="0.25">
      <c r="A5" s="13"/>
      <c r="B5" s="8"/>
      <c r="C5" s="8"/>
      <c r="D5" s="5"/>
      <c r="E5" s="5"/>
      <c r="F5" s="5"/>
      <c r="G5" s="37"/>
      <c r="H5" s="35"/>
    </row>
    <row r="6" spans="1:8" ht="15.75" x14ac:dyDescent="0.25">
      <c r="A6" s="7"/>
      <c r="B6" s="8"/>
      <c r="C6" s="8"/>
      <c r="D6" s="5"/>
      <c r="E6" s="5"/>
      <c r="F6" s="5"/>
      <c r="G6" s="9"/>
      <c r="H6" s="29"/>
    </row>
    <row r="7" spans="1:8" x14ac:dyDescent="0.25">
      <c r="A7" s="7"/>
      <c r="B7" s="5"/>
      <c r="C7" s="5"/>
      <c r="D7" s="5"/>
      <c r="E7" s="5"/>
      <c r="F7" s="5"/>
      <c r="G7" s="9"/>
      <c r="H7" s="29"/>
    </row>
    <row r="8" spans="1:8" x14ac:dyDescent="0.25">
      <c r="A8" s="7"/>
      <c r="B8" s="5"/>
      <c r="C8" s="5"/>
      <c r="D8" s="5"/>
      <c r="E8" s="5"/>
      <c r="F8" s="5"/>
      <c r="G8" s="9"/>
      <c r="H8" s="29"/>
    </row>
    <row r="9" spans="1:8" x14ac:dyDescent="0.25">
      <c r="A9" s="7"/>
      <c r="B9" s="5"/>
      <c r="C9" s="5"/>
      <c r="D9" s="5"/>
      <c r="E9" s="5"/>
      <c r="F9" s="5"/>
      <c r="G9" s="9"/>
      <c r="H9" s="29"/>
    </row>
    <row r="10" spans="1:8" x14ac:dyDescent="0.25">
      <c r="A10" s="7"/>
      <c r="B10" s="5"/>
      <c r="C10" s="5"/>
      <c r="D10" s="5"/>
      <c r="E10" s="5"/>
      <c r="F10" s="5"/>
      <c r="G10" s="9"/>
      <c r="H10" s="29"/>
    </row>
    <row r="11" spans="1:8" ht="15.75" thickBot="1" x14ac:dyDescent="0.3">
      <c r="A11" s="10"/>
      <c r="B11" s="11"/>
      <c r="C11" s="11"/>
      <c r="D11" s="11"/>
      <c r="E11" s="11"/>
      <c r="F11" s="11"/>
      <c r="G11" s="12"/>
      <c r="H11" s="30"/>
    </row>
    <row r="12" spans="1:8" ht="19.5" thickBot="1" x14ac:dyDescent="0.35">
      <c r="A12" s="14"/>
      <c r="B12" s="15" t="s">
        <v>4</v>
      </c>
      <c r="C12" s="15"/>
      <c r="D12" s="15"/>
      <c r="E12" s="15"/>
      <c r="F12" s="16"/>
      <c r="G12" s="1" t="s">
        <v>5</v>
      </c>
      <c r="H12" s="31">
        <f>H4</f>
        <v>197889.75</v>
      </c>
    </row>
    <row r="13" spans="1:8" ht="16.5" thickBot="1" x14ac:dyDescent="0.3">
      <c r="A13" s="17"/>
      <c r="B13" s="32"/>
      <c r="C13" s="18"/>
      <c r="D13" s="18"/>
      <c r="E13" s="18"/>
      <c r="F13" s="19"/>
      <c r="G13" s="1" t="s">
        <v>9</v>
      </c>
      <c r="H13" s="31">
        <f>H12*9/100</f>
        <v>17810.077499999999</v>
      </c>
    </row>
    <row r="14" spans="1:8" ht="16.5" thickBot="1" x14ac:dyDescent="0.3">
      <c r="A14" s="20"/>
      <c r="B14" s="18"/>
      <c r="C14" s="18"/>
      <c r="D14" s="18"/>
      <c r="E14" s="18"/>
      <c r="F14" s="21"/>
      <c r="G14" s="1" t="s">
        <v>15</v>
      </c>
      <c r="H14" s="31">
        <f>H12*9/100</f>
        <v>17810.077499999999</v>
      </c>
    </row>
    <row r="15" spans="1:8" ht="19.5" thickBot="1" x14ac:dyDescent="0.3">
      <c r="A15" s="22"/>
      <c r="B15" s="33" t="s">
        <v>7</v>
      </c>
      <c r="C15" s="23"/>
      <c r="D15" s="23"/>
      <c r="E15" s="23"/>
      <c r="F15" s="24"/>
      <c r="G15" s="3" t="s">
        <v>6</v>
      </c>
      <c r="H15" s="31">
        <f>ROUND(SUM(H12:H14),0)</f>
        <v>233510</v>
      </c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2025-07-24T11:03:10Z</cp:lastPrinted>
  <dcterms:created xsi:type="dcterms:W3CDTF">2021-06-29T11:45:31Z</dcterms:created>
  <dcterms:modified xsi:type="dcterms:W3CDTF">2025-08-23T08:03:51Z</dcterms:modified>
</cp:coreProperties>
</file>