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Sheet1!$K$2:$K$22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H15" i="1"/>
  <c r="L9"/>
  <c r="K9"/>
  <c r="N9" s="1"/>
  <c r="L11"/>
  <c r="L12"/>
  <c r="L13"/>
  <c r="K11"/>
  <c r="K12"/>
  <c r="K13"/>
  <c r="N13" s="1"/>
  <c r="L10"/>
  <c r="K10"/>
  <c r="N10" s="1"/>
  <c r="N11" l="1"/>
  <c r="N12" l="1"/>
  <c r="N14" s="1"/>
</calcChain>
</file>

<file path=xl/sharedStrings.xml><?xml version="1.0" encoding="utf-8"?>
<sst xmlns="http://schemas.openxmlformats.org/spreadsheetml/2006/main" count="49" uniqueCount="44">
  <si>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</si>
  <si>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</si>
  <si>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</si>
  <si>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</si>
  <si>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</si>
  <si>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</si>
  <si>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</si>
  <si>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</si>
  <si>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</si>
  <si>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</si>
  <si>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</si>
  <si>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</si>
  <si>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</si>
  <si>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</si>
  <si>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</si>
  <si>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</si>
  <si>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</si>
  <si>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</si>
  <si>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</si>
  <si>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</si>
  <si>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</si>
  <si>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</si>
  <si>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</si>
  <si>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</si>
  <si>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</si>
  <si>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</si>
  <si>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</si>
  <si>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</si>
  <si>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BARIPADA</t>
  </si>
  <si>
    <t>BALASORE</t>
  </si>
  <si>
    <t>JEYPORE</t>
  </si>
  <si>
    <t>MONTH : DECEMBER-2024</t>
  </si>
  <si>
    <t>INVOICE DATE : 31/12/2024</t>
  </si>
  <si>
    <t>GP/76</t>
  </si>
  <si>
    <t>62/63</t>
  </si>
  <si>
    <t>GP/77</t>
  </si>
  <si>
    <t>ANGUL</t>
  </si>
  <si>
    <t>GP/78</t>
  </si>
  <si>
    <t>578/565</t>
  </si>
  <si>
    <t>GP/79</t>
  </si>
  <si>
    <t>31/32/33</t>
  </si>
  <si>
    <t>GP/75</t>
  </si>
  <si>
    <t>41/42/43</t>
  </si>
  <si>
    <t xml:space="preserve">INVOICE. : Inv-4111/24-25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</si>
</sst>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4" fillId="0" borderId="1" xfId="0" applyNumberFormat="1" applyFont="1" applyBorder="1"/>
    <xf numFmtId="2" fontId="12" fillId="0" borderId="10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14" fontId="0" fillId="0" borderId="1" xfId="0" applyNumberFormat="1" applyFont="1" applyBorder="1"/>
    <xf numFmtId="0" fontId="17" fillId="0" borderId="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17" fillId="0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0"/>
  <sheetViews>
    <sheetView tabSelected="1" zoomScale="145" zoomScaleNormal="145" workbookViewId="0">
      <selection activeCell="P9" sqref="P9"/>
    </sheetView>
  </sheetViews>
  <sheetFormatPr defaultRowHeight="11.25"/>
  <cols>
    <col min="1" max="1" width="2.85546875" style="27" customWidth="1"/>
    <col min="2" max="2" width="10.7109375" style="13" bestFit="1" customWidth="1"/>
    <col min="3" max="3" width="6.28515625" style="14" bestFit="1" customWidth="1"/>
    <col min="4" max="4" width="5.42578125" style="15" bestFit="1" customWidth="1"/>
    <col min="5" max="5" width="10.85546875" style="12" bestFit="1" customWidth="1"/>
    <col min="6" max="6" width="9" style="22" bestFit="1" customWidth="1"/>
    <col min="7" max="7" width="10.7109375" style="45" bestFit="1" customWidth="1"/>
    <col min="8" max="8" width="5.140625" style="3" customWidth="1"/>
    <col min="9" max="9" width="6" style="3" bestFit="1" customWidth="1"/>
    <col min="10" max="10" width="6.42578125" style="3" customWidth="1"/>
    <col min="11" max="11" width="6.85546875" style="3" bestFit="1" customWidth="1"/>
    <col min="12" max="12" width="6" style="3" bestFit="1" customWidth="1"/>
    <col min="13" max="13" width="5.7109375" style="3" customWidth="1"/>
    <col min="14" max="14" width="8.42578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3"/>
      <c r="I2" s="36"/>
      <c r="J2" s="36" t="s">
        <v>31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3"/>
      <c r="I3" s="36"/>
      <c r="J3" s="36" t="s">
        <v>43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3"/>
      <c r="I4" s="36"/>
      <c r="J4" s="36" t="s">
        <v>32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3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3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7" t="s">
        <v>3</v>
      </c>
      <c r="B8" s="38" t="s">
        <v>4</v>
      </c>
      <c r="C8" s="39" t="s">
        <v>12</v>
      </c>
      <c r="D8" s="39" t="s">
        <v>5</v>
      </c>
      <c r="E8" s="39" t="s">
        <v>6</v>
      </c>
      <c r="F8" s="39" t="s">
        <v>7</v>
      </c>
      <c r="G8" s="39" t="s">
        <v>13</v>
      </c>
      <c r="H8" s="40" t="s">
        <v>27</v>
      </c>
      <c r="I8" s="40" t="s">
        <v>14</v>
      </c>
      <c r="J8" s="41" t="s">
        <v>15</v>
      </c>
      <c r="K8" s="41" t="s">
        <v>16</v>
      </c>
      <c r="L8" s="42" t="s">
        <v>17</v>
      </c>
      <c r="M8" s="42" t="s">
        <v>19</v>
      </c>
      <c r="N8" s="42" t="s">
        <v>18</v>
      </c>
    </row>
    <row r="9" spans="1:14" s="17" customFormat="1" ht="15.75" customHeight="1">
      <c r="A9" s="48">
        <v>1</v>
      </c>
      <c r="B9" s="52">
        <v>45650</v>
      </c>
      <c r="C9" s="51" t="s">
        <v>41</v>
      </c>
      <c r="D9" s="51" t="s">
        <v>11</v>
      </c>
      <c r="E9" s="51" t="s">
        <v>29</v>
      </c>
      <c r="F9" s="57" t="s">
        <v>42</v>
      </c>
      <c r="G9" s="52">
        <v>45650</v>
      </c>
      <c r="H9" s="50">
        <v>20</v>
      </c>
      <c r="I9" s="53">
        <v>15</v>
      </c>
      <c r="J9" s="53">
        <v>5</v>
      </c>
      <c r="K9" s="54">
        <f>VLOOKUP(E9,'[1]LIVGUARD LIV FAST'!$C$6:$D$34,2,FALSE)</f>
        <v>110</v>
      </c>
      <c r="L9" s="54">
        <f>VLOOKUP(E9,'[1]LIVGUARD LIV FAST'!$C$6:$E$34,3,FALSE)</f>
        <v>60</v>
      </c>
      <c r="M9" s="55">
        <v>20</v>
      </c>
      <c r="N9" s="56">
        <f>I9*K9+J9*L9+20</f>
        <v>1970</v>
      </c>
    </row>
    <row r="10" spans="1:14" s="17" customFormat="1" ht="15.75" customHeight="1">
      <c r="A10" s="48">
        <v>2</v>
      </c>
      <c r="B10" s="52">
        <v>45650</v>
      </c>
      <c r="C10" s="51" t="s">
        <v>33</v>
      </c>
      <c r="D10" s="51" t="s">
        <v>11</v>
      </c>
      <c r="E10" s="51" t="s">
        <v>29</v>
      </c>
      <c r="F10" s="57" t="s">
        <v>34</v>
      </c>
      <c r="G10" s="52">
        <v>45650</v>
      </c>
      <c r="H10" s="50">
        <v>25</v>
      </c>
      <c r="I10" s="53">
        <v>0</v>
      </c>
      <c r="J10" s="53">
        <v>25</v>
      </c>
      <c r="K10" s="54">
        <f>VLOOKUP(E10,'[1]LIVGUARD LIV FAST'!$C$6:$D$34,2,FALSE)</f>
        <v>110</v>
      </c>
      <c r="L10" s="54">
        <f>VLOOKUP(E10,'[1]LIVGUARD LIV FAST'!$C$6:$E$34,3,FALSE)</f>
        <v>60</v>
      </c>
      <c r="M10" s="55">
        <v>20</v>
      </c>
      <c r="N10" s="56">
        <f>I10*K10+J10*L10+20</f>
        <v>1520</v>
      </c>
    </row>
    <row r="11" spans="1:14" s="17" customFormat="1" ht="15.75" customHeight="1">
      <c r="A11" s="48">
        <v>3</v>
      </c>
      <c r="B11" s="52">
        <v>45656</v>
      </c>
      <c r="C11" s="51" t="s">
        <v>35</v>
      </c>
      <c r="D11" s="51" t="s">
        <v>11</v>
      </c>
      <c r="E11" s="51" t="s">
        <v>36</v>
      </c>
      <c r="F11" s="57">
        <v>1102</v>
      </c>
      <c r="G11" s="52">
        <v>45654</v>
      </c>
      <c r="H11" s="50">
        <v>20</v>
      </c>
      <c r="I11" s="53">
        <v>0</v>
      </c>
      <c r="J11" s="53">
        <v>20</v>
      </c>
      <c r="K11" s="54">
        <f>VLOOKUP(E11,'[1]LIVGUARD LIV FAST'!$C$6:$D$34,2,FALSE)</f>
        <v>120</v>
      </c>
      <c r="L11" s="54">
        <f>VLOOKUP(E11,'[1]LIVGUARD LIV FAST'!$C$6:$E$34,3,FALSE)</f>
        <v>70</v>
      </c>
      <c r="M11" s="55">
        <v>20</v>
      </c>
      <c r="N11" s="56">
        <f t="shared" ref="N11" si="0">I11*K11+J11*L11+20</f>
        <v>1420</v>
      </c>
    </row>
    <row r="12" spans="1:14" s="17" customFormat="1" ht="15.75" customHeight="1">
      <c r="A12" s="48">
        <v>4</v>
      </c>
      <c r="B12" s="52">
        <v>45294</v>
      </c>
      <c r="C12" s="51" t="s">
        <v>37</v>
      </c>
      <c r="D12" s="51" t="s">
        <v>11</v>
      </c>
      <c r="E12" s="51" t="s">
        <v>28</v>
      </c>
      <c r="F12" s="57" t="s">
        <v>38</v>
      </c>
      <c r="G12" s="52">
        <v>45656</v>
      </c>
      <c r="H12" s="50">
        <v>26</v>
      </c>
      <c r="I12" s="53">
        <v>0</v>
      </c>
      <c r="J12" s="53">
        <v>26</v>
      </c>
      <c r="K12" s="54">
        <f>VLOOKUP(E12,'[1]LIVGUARD LIV FAST'!$C$6:$D$34,2,FALSE)</f>
        <v>140</v>
      </c>
      <c r="L12" s="54">
        <f>VLOOKUP(E12,'[1]LIVGUARD LIV FAST'!$C$6:$E$34,3,FALSE)</f>
        <v>60</v>
      </c>
      <c r="M12" s="55">
        <v>20</v>
      </c>
      <c r="N12" s="56">
        <f>I12*K12+J12*L12+20</f>
        <v>1580</v>
      </c>
    </row>
    <row r="13" spans="1:14" s="17" customFormat="1" ht="15.75" customHeight="1">
      <c r="A13" s="48">
        <v>5</v>
      </c>
      <c r="B13" s="52">
        <v>45294</v>
      </c>
      <c r="C13" s="51" t="s">
        <v>39</v>
      </c>
      <c r="D13" s="51" t="s">
        <v>11</v>
      </c>
      <c r="E13" s="51" t="s">
        <v>30</v>
      </c>
      <c r="F13" s="57" t="s">
        <v>40</v>
      </c>
      <c r="G13" s="52">
        <v>45660</v>
      </c>
      <c r="H13" s="50">
        <v>5</v>
      </c>
      <c r="I13" s="53">
        <v>3</v>
      </c>
      <c r="J13" s="53">
        <v>2</v>
      </c>
      <c r="K13" s="54">
        <f>VLOOKUP(E13,'[1]LIVGUARD LIV FAST'!$C$6:$D$34,2,FALSE)</f>
        <v>170</v>
      </c>
      <c r="L13" s="54">
        <f>VLOOKUP(E13,'[1]LIVGUARD LIV FAST'!$C$6:$E$34,3,FALSE)</f>
        <v>80</v>
      </c>
      <c r="M13" s="55">
        <v>20</v>
      </c>
      <c r="N13" s="56">
        <f>I13*K13+J13*L13+20</f>
        <v>690</v>
      </c>
    </row>
    <row r="14" spans="1:14" s="11" customFormat="1" ht="15" customHeight="1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1"/>
      <c r="N14" s="49">
        <f>SUM(N9:N13)</f>
        <v>7180</v>
      </c>
    </row>
    <row r="15" spans="1:14" s="11" customFormat="1" ht="12.75" customHeight="1">
      <c r="A15" s="26"/>
      <c r="B15" s="24"/>
      <c r="C15" s="23"/>
      <c r="D15" s="23"/>
      <c r="E15" s="23"/>
      <c r="F15" s="25"/>
      <c r="G15" s="44"/>
      <c r="H15" s="58">
        <f>SUM(H9:H13)</f>
        <v>96</v>
      </c>
    </row>
    <row r="16" spans="1:14" ht="12" customHeight="1">
      <c r="A16" s="62" t="s">
        <v>8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</row>
    <row r="17" spans="1:14" ht="12" customHeight="1">
      <c r="A17" s="65" t="s">
        <v>24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7"/>
    </row>
    <row r="18" spans="1:14" ht="12">
      <c r="A18" s="28"/>
      <c r="B18" s="16"/>
      <c r="C18" s="16"/>
      <c r="D18" s="16"/>
      <c r="F18" s="21"/>
      <c r="G18" s="21"/>
    </row>
    <row r="19" spans="1:14" ht="12">
      <c r="A19" s="29" t="s">
        <v>9</v>
      </c>
    </row>
    <row r="20" spans="1:14" ht="12">
      <c r="A20" s="29"/>
    </row>
    <row r="21" spans="1:14" ht="12">
      <c r="A21" s="28"/>
    </row>
    <row r="22" spans="1:14" ht="12">
      <c r="A22" s="29" t="s">
        <v>10</v>
      </c>
    </row>
    <row r="26" spans="1:14">
      <c r="E26" s="3"/>
      <c r="F26" s="3"/>
      <c r="G26" s="46"/>
    </row>
    <row r="27" spans="1:14">
      <c r="E27" s="3"/>
      <c r="F27" s="3"/>
      <c r="G27" s="46"/>
    </row>
    <row r="28" spans="1:14">
      <c r="E28" s="3"/>
      <c r="F28" s="3"/>
      <c r="G28" s="46"/>
    </row>
    <row r="29" spans="1:14">
      <c r="E29" s="3"/>
      <c r="F29" s="3"/>
      <c r="G29" s="46"/>
    </row>
    <row r="30" spans="1:14">
      <c r="E30" s="3"/>
      <c r="F30" s="3"/>
      <c r="G30" s="46"/>
    </row>
  </sheetData>
  <sortState ref="B9:N16">
    <sortCondition ref="B9:B16"/>
  </sortState>
  <mergeCells count="3">
    <mergeCell ref="A14:M14"/>
    <mergeCell ref="A16:N16"/>
    <mergeCell ref="A17:N17"/>
  </mergeCells>
  <conditionalFormatting sqref="F18:F25 F31:F1048576 F2:F7">
    <cfRule type="duplicateValues" dxfId="16" priority="255"/>
    <cfRule type="duplicateValues" dxfId="15" priority="257"/>
    <cfRule type="duplicateValues" dxfId="14" priority="259"/>
  </conditionalFormatting>
  <conditionalFormatting sqref="F18:F25 F31:F1048576 F2:F7">
    <cfRule type="duplicateValues" dxfId="13" priority="251"/>
  </conditionalFormatting>
  <conditionalFormatting sqref="F18:F25 F31:F1048576">
    <cfRule type="duplicateValues" dxfId="12" priority="249"/>
  </conditionalFormatting>
  <conditionalFormatting sqref="F15 F31:F1048576 F2:F7 F18:F25">
    <cfRule type="duplicateValues" dxfId="11" priority="226"/>
  </conditionalFormatting>
  <conditionalFormatting sqref="F15">
    <cfRule type="duplicateValues" dxfId="10" priority="217"/>
  </conditionalFormatting>
  <conditionalFormatting sqref="F15 F2:F7 F31:F1048576 F18:F25">
    <cfRule type="duplicateValues" dxfId="9" priority="210"/>
  </conditionalFormatting>
  <conditionalFormatting sqref="F15 F1:F7 F31:F1048576 F18:F25">
    <cfRule type="duplicateValues" dxfId="8" priority="79"/>
  </conditionalFormatting>
  <conditionalFormatting sqref="F8">
    <cfRule type="duplicateValues" dxfId="7" priority="2345"/>
  </conditionalFormatting>
  <conditionalFormatting sqref="C18:C1048576 C2:C7">
    <cfRule type="duplicateValues" dxfId="6" priority="2346"/>
  </conditionalFormatting>
  <conditionalFormatting sqref="C18:C1048576">
    <cfRule type="duplicateValues" dxfId="5" priority="2350"/>
  </conditionalFormatting>
  <conditionalFormatting sqref="C18:C1048576 C2:C7">
    <cfRule type="duplicateValues" dxfId="4" priority="2365"/>
    <cfRule type="duplicateValues" dxfId="3" priority="2366"/>
  </conditionalFormatting>
  <conditionalFormatting sqref="C18:C65294 C2:C7">
    <cfRule type="duplicateValues" dxfId="2" priority="2373" stopIfTrue="1"/>
  </conditionalFormatting>
  <conditionalFormatting sqref="C18:C65294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16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8 A17:A18"/>
  </dataValidations>
  <printOptions horizontalCentered="1"/>
  <pageMargins left="0" right="0" top="1.3385826771653544" bottom="0.51181102362204722" header="0.31496062992125984" footer="0.31496062992125984"/>
  <pageSetup paperSize="9" scale="95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
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2025-01-07T05:45:23Z</cp:lastPrinted>
  <dcterms:created xsi:type="dcterms:W3CDTF">2010-04-08T11:28:01Z</dcterms:created>
  <dcterms:modified xsi:type="dcterms:W3CDTF">2025-01-07T05:45:30Z</dcterms:modified>
</cp:coreProperties>
</file>