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</sheets>
  <externalReferences>
    <externalReference r:id="rId4"/>
  </externalReferences>
  <definedNames>
    <definedName name="_xlnm._FilterDatabase" localSheetId="0" hidden="1">Sheet1!$K$2:$K$27</definedName>
    <definedName name="_xlnm.Print_Titles" localSheetId="0">Sheet1!$2:$8</definedName>
  </definedNames>
  <calcPr calcId="124519"/>
</workbook>
</file>

<file path=xl/calcChain.xml><?xml version="1.0" encoding="utf-8"?>
<calcChain xmlns="http://schemas.openxmlformats.org/spreadsheetml/2006/main">
  <c r="N19" i="1"/>
  <c r="N13"/>
  <c r="H20"/>
  <c r="K16" l="1"/>
  <c r="L16"/>
  <c r="L10"/>
  <c r="L11"/>
  <c r="L12"/>
  <c r="L13"/>
  <c r="L14"/>
  <c r="L15"/>
  <c r="L17"/>
  <c r="L18"/>
  <c r="L9"/>
  <c r="N9" s="1"/>
  <c r="K10"/>
  <c r="K11"/>
  <c r="N11" s="1"/>
  <c r="K12"/>
  <c r="K14"/>
  <c r="K15"/>
  <c r="N15" s="1"/>
  <c r="K17"/>
  <c r="K18"/>
  <c r="N18" s="1"/>
  <c r="N16" l="1"/>
  <c r="N12"/>
  <c r="N17"/>
  <c r="N14"/>
  <c r="N10"/>
</calcChain>
</file>

<file path=xl/sharedStrings.xml><?xml version="1.0" encoding="utf-8"?>
<sst xmlns="http://schemas.openxmlformats.org/spreadsheetml/2006/main" count="66" uniqueCount="54">
  <si>
    <t>TO,</t>
  </si>
  <si>
    <t>DECLARATION :</t>
  </si>
  <si>
    <t>GST will be paid by party under reverse charge mechanism.</t>
  </si>
  <si>
    <t>SL.</t>
  </si>
  <si>
    <t>DATE</t>
  </si>
  <si>
    <t>FROM</t>
  </si>
  <si>
    <t>DESTINATION</t>
  </si>
  <si>
    <t>INV NO</t>
  </si>
  <si>
    <t>GST to be paid by Consignor under Reverse Charge Mechanism (RCM) as per GST ACT</t>
  </si>
  <si>
    <t>THANKING YOU….</t>
  </si>
  <si>
    <t>ATC LOGISTICS</t>
  </si>
  <si>
    <t>CTC</t>
  </si>
  <si>
    <t>LR NO</t>
  </si>
  <si>
    <t>INV.DT</t>
  </si>
  <si>
    <t>B.CASE</t>
  </si>
  <si>
    <t>S.CASE</t>
  </si>
  <si>
    <t>B.RATE</t>
  </si>
  <si>
    <t>S.RATE</t>
  </si>
  <si>
    <t>AMT.</t>
  </si>
  <si>
    <t>LR.CH</t>
  </si>
  <si>
    <t>M/S TAURUS COMBINES PVT LTD</t>
  </si>
  <si>
    <t xml:space="preserve">A/155 SAHID NAGAR </t>
  </si>
  <si>
    <t>BHUBENESWAR</t>
  </si>
  <si>
    <t>GSTIN :  21AADCT3596J1Z6</t>
  </si>
  <si>
    <t>KINDLY ,VERIFY &amp; CONFIRM US  WITHIN 7 DAYS ,</t>
  </si>
  <si>
    <t>GSTIN: 21CHVPB1842D2ZQ</t>
  </si>
  <si>
    <t>HSN CODE - 996791</t>
  </si>
  <si>
    <t>Total
Case</t>
  </si>
  <si>
    <t>JEYPORE</t>
  </si>
  <si>
    <t>BHAWANIPATNA</t>
  </si>
  <si>
    <t>SUNDARGARH</t>
  </si>
  <si>
    <t>INVOICE DATE : 31/03/2024</t>
  </si>
  <si>
    <t>MONTH : MARCH-2024</t>
  </si>
  <si>
    <t xml:space="preserve">INVOICE. :  INV-4779/23-24 </t>
  </si>
  <si>
    <t>GP/161</t>
  </si>
  <si>
    <t>1901/1077</t>
  </si>
  <si>
    <t>GP/162</t>
  </si>
  <si>
    <t>GP/163</t>
  </si>
  <si>
    <t>JAJPUR TOWN</t>
  </si>
  <si>
    <t>1094/1093</t>
  </si>
  <si>
    <t>GP/164</t>
  </si>
  <si>
    <t>1173/1174/1175</t>
  </si>
  <si>
    <t>GP/165</t>
  </si>
  <si>
    <t>NABARANGPUR</t>
  </si>
  <si>
    <t>GP/166</t>
  </si>
  <si>
    <t>1191/1190</t>
  </si>
  <si>
    <t>GP/167</t>
  </si>
  <si>
    <t>JAGATSINGHPUR</t>
  </si>
  <si>
    <t>GP/168</t>
  </si>
  <si>
    <t>GP/169</t>
  </si>
  <si>
    <t>GP/170</t>
  </si>
  <si>
    <t>JHARSUGUDA</t>
  </si>
  <si>
    <t>1118/1128</t>
  </si>
  <si>
    <t>(RUPEES THIRTY ONE THOUSAND FIVE HUNDRED TWENTY FIVE ONLY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</si>
</sst>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8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.5"/>
      <color theme="1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8"/>
      <color theme="1"/>
      <name val="Calibri"/>
      <family val="2"/>
    </font>
    <font>
      <b/>
      <u/>
      <sz val="9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rgb="FF000000"/>
      <name val="Calibri"/>
      <family val="2"/>
      <scheme val="minor"/>
    </font>
    <font>
      <sz val="10"/>
      <color theme="1"/>
      <name val="Calibri"/>
      <family val="2"/>
    </font>
    <font>
      <b/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left" vertical="center" indent="4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16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164" fontId="7" fillId="0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164" fontId="6" fillId="0" borderId="0" xfId="0" applyNumberFormat="1" applyFont="1" applyBorder="1" applyAlignment="1">
      <alignment horizontal="center" wrapText="1"/>
    </xf>
    <xf numFmtId="0" fontId="5" fillId="0" borderId="0" xfId="0" applyNumberFormat="1" applyFont="1" applyAlignment="1">
      <alignment horizontal="center" wrapText="1"/>
    </xf>
    <xf numFmtId="3" fontId="8" fillId="0" borderId="0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0" fontId="5" fillId="0" borderId="0" xfId="0" applyFont="1" applyAlignment="1">
      <alignment wrapText="1"/>
    </xf>
    <xf numFmtId="3" fontId="9" fillId="0" borderId="0" xfId="0" applyNumberFormat="1" applyFont="1" applyFill="1" applyBorder="1" applyAlignment="1">
      <alignment horizontal="right"/>
    </xf>
    <xf numFmtId="0" fontId="10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 vertical="center"/>
    </xf>
    <xf numFmtId="164" fontId="6" fillId="0" borderId="0" xfId="0" applyNumberFormat="1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2" fontId="6" fillId="0" borderId="0" xfId="0" applyNumberFormat="1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2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left" vertical="center" wrapText="1"/>
    </xf>
    <xf numFmtId="164" fontId="5" fillId="0" borderId="5" xfId="0" applyNumberFormat="1" applyFont="1" applyBorder="1" applyAlignment="1">
      <alignment wrapText="1"/>
    </xf>
    <xf numFmtId="164" fontId="5" fillId="0" borderId="0" xfId="0" applyNumberFormat="1" applyFont="1" applyAlignment="1">
      <alignment horizontal="center" wrapText="1"/>
    </xf>
    <xf numFmtId="164" fontId="5" fillId="0" borderId="0" xfId="0" applyNumberFormat="1" applyFont="1"/>
    <xf numFmtId="0" fontId="5" fillId="0" borderId="0" xfId="0" applyNumberFormat="1" applyFont="1" applyAlignment="1">
      <alignment horizontal="left"/>
    </xf>
    <xf numFmtId="0" fontId="14" fillId="0" borderId="1" xfId="0" applyNumberFormat="1" applyFont="1" applyBorder="1"/>
    <xf numFmtId="2" fontId="12" fillId="0" borderId="10" xfId="0" applyNumberFormat="1" applyFont="1" applyBorder="1" applyAlignment="1">
      <alignment horizontal="right" vertical="center"/>
    </xf>
    <xf numFmtId="0" fontId="0" fillId="0" borderId="1" xfId="0" applyNumberFormat="1" applyFont="1" applyBorder="1"/>
    <xf numFmtId="0" fontId="0" fillId="0" borderId="1" xfId="0" applyNumberFormat="1" applyBorder="1"/>
    <xf numFmtId="0" fontId="0" fillId="0" borderId="1" xfId="0" applyNumberFormat="1" applyFont="1" applyBorder="1" applyAlignment="1">
      <alignment horizontal="left"/>
    </xf>
    <xf numFmtId="14" fontId="0" fillId="0" borderId="1" xfId="0" applyNumberFormat="1" applyFont="1" applyBorder="1"/>
    <xf numFmtId="0" fontId="17" fillId="0" borderId="6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17" fillId="0" borderId="1" xfId="0" applyNumberFormat="1" applyFont="1" applyFill="1" applyBorder="1" applyAlignment="1">
      <alignment horizontal="right" vertical="center"/>
    </xf>
    <xf numFmtId="0" fontId="0" fillId="0" borderId="1" xfId="0" applyNumberFormat="1" applyBorder="1" applyAlignment="1">
      <alignment horizontal="left"/>
    </xf>
    <xf numFmtId="0" fontId="0" fillId="0" borderId="1" xfId="0" applyNumberFormat="1" applyFont="1" applyFill="1" applyBorder="1"/>
    <xf numFmtId="2" fontId="1" fillId="0" borderId="1" xfId="0" applyNumberFormat="1" applyFont="1" applyFill="1" applyBorder="1" applyAlignment="1">
      <alignment horizontal="right"/>
    </xf>
    <xf numFmtId="2" fontId="0" fillId="0" borderId="1" xfId="0" applyNumberFormat="1" applyFont="1" applyFill="1" applyBorder="1"/>
    <xf numFmtId="3" fontId="8" fillId="0" borderId="2" xfId="0" applyNumberFormat="1" applyFont="1" applyFill="1" applyBorder="1" applyAlignment="1">
      <alignment horizontal="right" vertical="center"/>
    </xf>
    <xf numFmtId="3" fontId="8" fillId="0" borderId="3" xfId="0" applyNumberFormat="1" applyFont="1" applyFill="1" applyBorder="1" applyAlignment="1">
      <alignment horizontal="right" vertical="center"/>
    </xf>
    <xf numFmtId="3" fontId="8" fillId="0" borderId="4" xfId="0" applyNumberFormat="1" applyFont="1" applyFill="1" applyBorder="1" applyAlignment="1">
      <alignment horizontal="right" vertical="center"/>
    </xf>
    <xf numFmtId="0" fontId="12" fillId="0" borderId="7" xfId="0" applyFont="1" applyBorder="1" applyAlignment="1">
      <alignment horizontal="left" wrapText="1"/>
    </xf>
    <xf numFmtId="0" fontId="12" fillId="0" borderId="8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164" fontId="12" fillId="0" borderId="7" xfId="0" applyNumberFormat="1" applyFont="1" applyBorder="1" applyAlignment="1">
      <alignment horizontal="left"/>
    </xf>
    <xf numFmtId="164" fontId="12" fillId="0" borderId="8" xfId="0" applyNumberFormat="1" applyFont="1" applyBorder="1" applyAlignment="1">
      <alignment horizontal="left"/>
    </xf>
    <xf numFmtId="164" fontId="12" fillId="0" borderId="9" xfId="0" applyNumberFormat="1" applyFont="1" applyBorder="1" applyAlignment="1">
      <alignment horizontal="left"/>
    </xf>
  </cellXfs>
  <cellStyles count="14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  <cellStyle name="Normal 4" xfId="13"/>
  </cellStyles>
  <dxfs count="17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3-24/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6">
          <cell r="C6" t="str">
            <v>ANGUL</v>
          </cell>
          <cell r="D6">
            <v>120</v>
          </cell>
          <cell r="E6">
            <v>70</v>
          </cell>
        </row>
        <row r="7">
          <cell r="C7" t="str">
            <v>ANANDAPUR</v>
          </cell>
          <cell r="D7">
            <v>120</v>
          </cell>
          <cell r="E7">
            <v>70</v>
          </cell>
        </row>
        <row r="8">
          <cell r="C8" t="str">
            <v>ATTABIRA</v>
          </cell>
          <cell r="D8">
            <v>150</v>
          </cell>
          <cell r="E8">
            <v>80</v>
          </cell>
        </row>
        <row r="9">
          <cell r="C9" t="str">
            <v>BALASORE</v>
          </cell>
          <cell r="D9">
            <v>110</v>
          </cell>
          <cell r="E9">
            <v>60</v>
          </cell>
        </row>
        <row r="10">
          <cell r="C10" t="str">
            <v>BARAGARH</v>
          </cell>
          <cell r="D10">
            <v>180</v>
          </cell>
          <cell r="E10">
            <v>90</v>
          </cell>
        </row>
        <row r="11">
          <cell r="C11" t="str">
            <v>BARIPADA</v>
          </cell>
          <cell r="D11">
            <v>140</v>
          </cell>
          <cell r="E11">
            <v>60</v>
          </cell>
        </row>
        <row r="12">
          <cell r="C12" t="str">
            <v>BERHAMPUR</v>
          </cell>
          <cell r="D12">
            <v>110</v>
          </cell>
          <cell r="E12">
            <v>60</v>
          </cell>
        </row>
        <row r="13">
          <cell r="C13" t="str">
            <v>BHAWANIPATNA</v>
          </cell>
          <cell r="D13">
            <v>150</v>
          </cell>
          <cell r="E13">
            <v>85</v>
          </cell>
        </row>
        <row r="14">
          <cell r="C14" t="str">
            <v>BOLANGIR</v>
          </cell>
          <cell r="D14">
            <v>125</v>
          </cell>
          <cell r="E14">
            <v>70</v>
          </cell>
        </row>
        <row r="15">
          <cell r="C15" t="str">
            <v>CHAMPUA</v>
          </cell>
          <cell r="D15">
            <v>150</v>
          </cell>
          <cell r="E15">
            <v>85</v>
          </cell>
        </row>
        <row r="16">
          <cell r="C16" t="str">
            <v>DEOGARH</v>
          </cell>
          <cell r="D16">
            <v>160</v>
          </cell>
          <cell r="E16">
            <v>90</v>
          </cell>
        </row>
        <row r="17">
          <cell r="C17" t="str">
            <v>DHARAMGARH</v>
          </cell>
          <cell r="D17">
            <v>200</v>
          </cell>
          <cell r="E17">
            <v>90</v>
          </cell>
        </row>
        <row r="18">
          <cell r="C18" t="str">
            <v>GHASIPURA</v>
          </cell>
          <cell r="D18">
            <v>150</v>
          </cell>
          <cell r="E18">
            <v>80</v>
          </cell>
        </row>
        <row r="19">
          <cell r="C19" t="str">
            <v>HARIPUR HAT</v>
          </cell>
          <cell r="D19">
            <v>110</v>
          </cell>
          <cell r="E19">
            <v>55</v>
          </cell>
        </row>
        <row r="20">
          <cell r="C20" t="str">
            <v>JEYPORE</v>
          </cell>
          <cell r="D20">
            <v>170</v>
          </cell>
          <cell r="E20">
            <v>80</v>
          </cell>
        </row>
        <row r="21">
          <cell r="C21" t="str">
            <v>KANTABANJI</v>
          </cell>
          <cell r="D21">
            <v>150</v>
          </cell>
          <cell r="E21">
            <v>85</v>
          </cell>
        </row>
        <row r="22">
          <cell r="C22" t="str">
            <v>KEONJHAR</v>
          </cell>
          <cell r="D22">
            <v>120</v>
          </cell>
          <cell r="E22">
            <v>70</v>
          </cell>
        </row>
        <row r="23">
          <cell r="C23" t="str">
            <v>ROURKELA</v>
          </cell>
          <cell r="D23">
            <v>130</v>
          </cell>
          <cell r="E23">
            <v>65</v>
          </cell>
        </row>
        <row r="24">
          <cell r="C24" t="str">
            <v>SAMBALPUR</v>
          </cell>
          <cell r="D24">
            <v>140</v>
          </cell>
          <cell r="E24">
            <v>65</v>
          </cell>
        </row>
        <row r="25">
          <cell r="C25" t="str">
            <v>SUNDARGARH</v>
          </cell>
          <cell r="D25">
            <v>160</v>
          </cell>
          <cell r="E25">
            <v>80</v>
          </cell>
        </row>
        <row r="26">
          <cell r="C26" t="str">
            <v>TENTULI NANDA</v>
          </cell>
          <cell r="D26">
            <v>150</v>
          </cell>
          <cell r="E26">
            <v>80</v>
          </cell>
        </row>
        <row r="27">
          <cell r="C27" t="str">
            <v>BHADRAK</v>
          </cell>
          <cell r="D27">
            <v>110</v>
          </cell>
          <cell r="E27">
            <v>60</v>
          </cell>
        </row>
        <row r="28">
          <cell r="C28" t="str">
            <v>JAJPUR TOWN</v>
          </cell>
          <cell r="D28">
            <v>110</v>
          </cell>
          <cell r="E28">
            <v>60</v>
          </cell>
        </row>
        <row r="29">
          <cell r="C29" t="str">
            <v>BARPALI</v>
          </cell>
          <cell r="D29">
            <v>185</v>
          </cell>
          <cell r="E29">
            <v>95</v>
          </cell>
        </row>
        <row r="30">
          <cell r="C30" t="str">
            <v>KENDRAPARA</v>
          </cell>
          <cell r="D30">
            <v>100</v>
          </cell>
          <cell r="E30">
            <v>50</v>
          </cell>
        </row>
        <row r="31">
          <cell r="C31" t="str">
            <v>JAGATSINGHPUR</v>
          </cell>
          <cell r="D31">
            <v>100</v>
          </cell>
          <cell r="E31">
            <v>50</v>
          </cell>
        </row>
        <row r="32">
          <cell r="C32" t="str">
            <v>TALCHER</v>
          </cell>
          <cell r="D32">
            <v>120</v>
          </cell>
          <cell r="E32">
            <v>70</v>
          </cell>
        </row>
        <row r="33">
          <cell r="C33" t="str">
            <v>JHARSUGUDA</v>
          </cell>
          <cell r="D33">
            <v>140</v>
          </cell>
          <cell r="E33">
            <v>65</v>
          </cell>
        </row>
        <row r="34">
          <cell r="C34" t="str">
            <v>NABARANGPUR</v>
          </cell>
          <cell r="D34">
            <v>210</v>
          </cell>
          <cell r="E34">
            <v>120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35"/>
  <sheetViews>
    <sheetView tabSelected="1" zoomScale="145" zoomScaleNormal="145" workbookViewId="0">
      <selection activeCell="A3" sqref="A3"/>
    </sheetView>
  </sheetViews>
  <sheetFormatPr defaultRowHeight="11.25"/>
  <cols>
    <col min="1" max="1" width="2.85546875" style="27" customWidth="1"/>
    <col min="2" max="2" width="11.140625" style="13" customWidth="1"/>
    <col min="3" max="3" width="7.28515625" style="14" bestFit="1" customWidth="1"/>
    <col min="4" max="4" width="5.42578125" style="15" bestFit="1" customWidth="1"/>
    <col min="5" max="5" width="14.85546875" style="12" customWidth="1"/>
    <col min="6" max="6" width="15.5703125" style="22" bestFit="1" customWidth="1"/>
    <col min="7" max="7" width="12.5703125" style="46" bestFit="1" customWidth="1"/>
    <col min="8" max="8" width="4.7109375" style="3" customWidth="1"/>
    <col min="9" max="9" width="5.7109375" style="3" customWidth="1"/>
    <col min="10" max="10" width="6" style="3" customWidth="1"/>
    <col min="11" max="11" width="7.5703125" style="3" bestFit="1" customWidth="1"/>
    <col min="12" max="12" width="6.85546875" style="3" bestFit="1" customWidth="1"/>
    <col min="13" max="13" width="5.7109375" style="3" customWidth="1"/>
    <col min="14" max="14" width="12.5703125" style="3" bestFit="1" customWidth="1"/>
    <col min="15" max="16384" width="9.140625" style="3"/>
  </cols>
  <sheetData>
    <row r="2" spans="1:14" s="7" customFormat="1" ht="15" customHeight="1">
      <c r="A2" s="4" t="s">
        <v>0</v>
      </c>
      <c r="B2" s="30"/>
      <c r="C2" s="4"/>
      <c r="D2" s="8"/>
      <c r="F2" s="19"/>
      <c r="G2" s="44"/>
      <c r="I2" s="36"/>
      <c r="J2" s="36" t="s">
        <v>32</v>
      </c>
      <c r="K2" s="36"/>
    </row>
    <row r="3" spans="1:14" s="7" customFormat="1" ht="15" customHeight="1">
      <c r="A3" s="34" t="s">
        <v>20</v>
      </c>
      <c r="B3" s="31"/>
      <c r="C3" s="5"/>
      <c r="F3" s="19"/>
      <c r="G3" s="44"/>
      <c r="I3" s="36"/>
      <c r="J3" s="36" t="s">
        <v>33</v>
      </c>
      <c r="K3" s="36"/>
    </row>
    <row r="4" spans="1:14" s="7" customFormat="1" ht="15" customHeight="1">
      <c r="A4" s="35" t="s">
        <v>21</v>
      </c>
      <c r="B4" s="32"/>
      <c r="C4" s="6"/>
      <c r="D4" s="8"/>
      <c r="F4" s="19"/>
      <c r="G4" s="44"/>
      <c r="I4" s="36"/>
      <c r="J4" s="36" t="s">
        <v>31</v>
      </c>
      <c r="K4" s="36"/>
    </row>
    <row r="5" spans="1:14" s="7" customFormat="1" ht="15" customHeight="1">
      <c r="A5" s="35" t="s">
        <v>22</v>
      </c>
      <c r="B5" s="32"/>
      <c r="C5" s="6"/>
      <c r="D5" s="8"/>
      <c r="E5" s="9"/>
      <c r="F5" s="19"/>
      <c r="G5" s="44"/>
      <c r="I5" s="36"/>
      <c r="J5" s="36" t="s">
        <v>25</v>
      </c>
      <c r="K5" s="36"/>
    </row>
    <row r="6" spans="1:14" s="7" customFormat="1" ht="15" customHeight="1">
      <c r="A6" s="4" t="s">
        <v>23</v>
      </c>
      <c r="B6" s="33"/>
      <c r="C6" s="8"/>
      <c r="D6" s="10"/>
      <c r="E6" s="9"/>
      <c r="F6" s="20"/>
      <c r="G6" s="44"/>
      <c r="I6" s="4"/>
      <c r="J6" s="4" t="s">
        <v>26</v>
      </c>
      <c r="K6" s="4"/>
    </row>
    <row r="7" spans="1:14" s="7" customFormat="1" ht="12.75">
      <c r="B7" s="18"/>
      <c r="C7" s="8"/>
      <c r="D7" s="10"/>
      <c r="E7" s="9"/>
      <c r="F7" s="20"/>
      <c r="G7" s="30"/>
    </row>
    <row r="8" spans="1:14" s="17" customFormat="1" ht="23.25" customHeight="1">
      <c r="A8" s="38" t="s">
        <v>3</v>
      </c>
      <c r="B8" s="39" t="s">
        <v>4</v>
      </c>
      <c r="C8" s="40" t="s">
        <v>12</v>
      </c>
      <c r="D8" s="40" t="s">
        <v>5</v>
      </c>
      <c r="E8" s="40" t="s">
        <v>6</v>
      </c>
      <c r="F8" s="40" t="s">
        <v>7</v>
      </c>
      <c r="G8" s="40" t="s">
        <v>13</v>
      </c>
      <c r="H8" s="41" t="s">
        <v>27</v>
      </c>
      <c r="I8" s="41" t="s">
        <v>14</v>
      </c>
      <c r="J8" s="42" t="s">
        <v>15</v>
      </c>
      <c r="K8" s="42" t="s">
        <v>16</v>
      </c>
      <c r="L8" s="43" t="s">
        <v>17</v>
      </c>
      <c r="M8" s="43" t="s">
        <v>19</v>
      </c>
      <c r="N8" s="43" t="s">
        <v>18</v>
      </c>
    </row>
    <row r="9" spans="1:14" s="17" customFormat="1" ht="15.75" customHeight="1">
      <c r="A9" s="49">
        <v>1</v>
      </c>
      <c r="B9" s="54">
        <v>45367</v>
      </c>
      <c r="C9" s="52" t="s">
        <v>34</v>
      </c>
      <c r="D9" s="52" t="s">
        <v>11</v>
      </c>
      <c r="E9" s="52" t="s">
        <v>28</v>
      </c>
      <c r="F9" s="52" t="s">
        <v>35</v>
      </c>
      <c r="G9" s="54">
        <v>45365</v>
      </c>
      <c r="H9" s="51">
        <v>87</v>
      </c>
      <c r="I9" s="55">
        <v>34</v>
      </c>
      <c r="J9" s="55">
        <v>53</v>
      </c>
      <c r="K9" s="56">
        <v>160</v>
      </c>
      <c r="L9" s="57">
        <f>VLOOKUP(E9,'[1]LIVGUARD LIV FAST'!$C$6:$E$34,3,FALSE)</f>
        <v>80</v>
      </c>
      <c r="M9" s="57">
        <v>20</v>
      </c>
      <c r="N9" s="58">
        <f>I9*K9+J9*L9+20</f>
        <v>9700</v>
      </c>
    </row>
    <row r="10" spans="1:14" s="17" customFormat="1" ht="15.75" customHeight="1">
      <c r="A10" s="49">
        <v>2</v>
      </c>
      <c r="B10" s="54">
        <v>45370</v>
      </c>
      <c r="C10" s="52" t="s">
        <v>36</v>
      </c>
      <c r="D10" s="52" t="s">
        <v>11</v>
      </c>
      <c r="E10" s="52" t="s">
        <v>28</v>
      </c>
      <c r="F10" s="53">
        <v>1092</v>
      </c>
      <c r="G10" s="54">
        <v>45369</v>
      </c>
      <c r="H10" s="51">
        <v>20</v>
      </c>
      <c r="I10" s="55">
        <v>20</v>
      </c>
      <c r="J10" s="55">
        <v>0</v>
      </c>
      <c r="K10" s="56">
        <f>VLOOKUP(E10,'[1]LIVGUARD LIV FAST'!$C$6:$D$34,2,FALSE)</f>
        <v>170</v>
      </c>
      <c r="L10" s="57">
        <f>VLOOKUP(E10,'[1]LIVGUARD LIV FAST'!$C$6:$E$34,3,FALSE)</f>
        <v>80</v>
      </c>
      <c r="M10" s="57">
        <v>20</v>
      </c>
      <c r="N10" s="58">
        <f t="shared" ref="N10:N18" si="0">I10*K10+J10*L10+20</f>
        <v>3420</v>
      </c>
    </row>
    <row r="11" spans="1:14" s="17" customFormat="1" ht="15.75" customHeight="1">
      <c r="A11" s="49">
        <v>3</v>
      </c>
      <c r="B11" s="54">
        <v>45370</v>
      </c>
      <c r="C11" s="52" t="s">
        <v>37</v>
      </c>
      <c r="D11" s="52" t="s">
        <v>11</v>
      </c>
      <c r="E11" s="52" t="s">
        <v>38</v>
      </c>
      <c r="F11" s="59" t="s">
        <v>39</v>
      </c>
      <c r="G11" s="54">
        <v>45369</v>
      </c>
      <c r="H11" s="51">
        <v>17</v>
      </c>
      <c r="I11" s="55">
        <v>12</v>
      </c>
      <c r="J11" s="55">
        <v>5</v>
      </c>
      <c r="K11" s="56">
        <f>VLOOKUP(E11,'[1]LIVGUARD LIV FAST'!$C$6:$D$34,2,FALSE)</f>
        <v>110</v>
      </c>
      <c r="L11" s="57">
        <f>VLOOKUP(E11,'[1]LIVGUARD LIV FAST'!$C$6:$E$34,3,FALSE)</f>
        <v>60</v>
      </c>
      <c r="M11" s="57">
        <v>20</v>
      </c>
      <c r="N11" s="58">
        <f t="shared" si="0"/>
        <v>1640</v>
      </c>
    </row>
    <row r="12" spans="1:14" s="17" customFormat="1" ht="15.75" customHeight="1">
      <c r="A12" s="49">
        <v>4</v>
      </c>
      <c r="B12" s="54">
        <v>45372</v>
      </c>
      <c r="C12" s="52" t="s">
        <v>40</v>
      </c>
      <c r="D12" s="52" t="s">
        <v>11</v>
      </c>
      <c r="E12" s="52" t="s">
        <v>29</v>
      </c>
      <c r="F12" s="59" t="s">
        <v>41</v>
      </c>
      <c r="G12" s="54">
        <v>45372</v>
      </c>
      <c r="H12" s="51">
        <v>25</v>
      </c>
      <c r="I12" s="55">
        <v>17</v>
      </c>
      <c r="J12" s="55">
        <v>8</v>
      </c>
      <c r="K12" s="56">
        <f>VLOOKUP(E12,'[1]LIVGUARD LIV FAST'!$C$6:$D$34,2,FALSE)</f>
        <v>150</v>
      </c>
      <c r="L12" s="57">
        <f>VLOOKUP(E12,'[1]LIVGUARD LIV FAST'!$C$6:$E$34,3,FALSE)</f>
        <v>85</v>
      </c>
      <c r="M12" s="57">
        <v>20</v>
      </c>
      <c r="N12" s="58">
        <f t="shared" si="0"/>
        <v>3250</v>
      </c>
    </row>
    <row r="13" spans="1:14" s="17" customFormat="1" ht="15.75" customHeight="1">
      <c r="A13" s="49">
        <v>5</v>
      </c>
      <c r="B13" s="54">
        <v>45373</v>
      </c>
      <c r="C13" s="52" t="s">
        <v>42</v>
      </c>
      <c r="D13" s="52" t="s">
        <v>11</v>
      </c>
      <c r="E13" s="52" t="s">
        <v>43</v>
      </c>
      <c r="F13" s="53">
        <v>1164</v>
      </c>
      <c r="G13" s="54">
        <v>45371</v>
      </c>
      <c r="H13" s="60">
        <v>8</v>
      </c>
      <c r="I13" s="55">
        <v>8</v>
      </c>
      <c r="J13" s="55">
        <v>0</v>
      </c>
      <c r="K13" s="61">
        <v>500</v>
      </c>
      <c r="L13" s="62">
        <f>VLOOKUP(E13,'[1]LIVGUARD LIV FAST'!$C$6:$E$34,3,FALSE)</f>
        <v>120</v>
      </c>
      <c r="M13" s="62">
        <v>20</v>
      </c>
      <c r="N13" s="58">
        <f>I13*K13+J13*L13+20</f>
        <v>4020</v>
      </c>
    </row>
    <row r="14" spans="1:14" s="17" customFormat="1" ht="15.75" customHeight="1">
      <c r="A14" s="49">
        <v>6</v>
      </c>
      <c r="B14" s="54">
        <v>45374</v>
      </c>
      <c r="C14" s="52" t="s">
        <v>44</v>
      </c>
      <c r="D14" s="52" t="s">
        <v>11</v>
      </c>
      <c r="E14" s="49" t="s">
        <v>29</v>
      </c>
      <c r="F14" s="59" t="s">
        <v>45</v>
      </c>
      <c r="G14" s="54">
        <v>45373</v>
      </c>
      <c r="H14" s="51">
        <v>39</v>
      </c>
      <c r="I14" s="55">
        <v>2</v>
      </c>
      <c r="J14" s="55">
        <v>37</v>
      </c>
      <c r="K14" s="56">
        <f>VLOOKUP(E14,'[1]LIVGUARD LIV FAST'!$C$6:$D$34,2,FALSE)</f>
        <v>150</v>
      </c>
      <c r="L14" s="57">
        <f>VLOOKUP(E14,'[1]LIVGUARD LIV FAST'!$C$6:$E$34,3,FALSE)</f>
        <v>85</v>
      </c>
      <c r="M14" s="57">
        <v>20</v>
      </c>
      <c r="N14" s="58">
        <f t="shared" si="0"/>
        <v>3465</v>
      </c>
    </row>
    <row r="15" spans="1:14" s="17" customFormat="1" ht="15.75" customHeight="1">
      <c r="A15" s="49">
        <v>7</v>
      </c>
      <c r="B15" s="54">
        <v>45378</v>
      </c>
      <c r="C15" s="52" t="s">
        <v>46</v>
      </c>
      <c r="D15" s="52" t="s">
        <v>11</v>
      </c>
      <c r="E15" s="49" t="s">
        <v>47</v>
      </c>
      <c r="F15" s="59">
        <v>1102</v>
      </c>
      <c r="G15" s="54">
        <v>45372</v>
      </c>
      <c r="H15" s="51">
        <v>14</v>
      </c>
      <c r="I15" s="55">
        <v>0</v>
      </c>
      <c r="J15" s="55">
        <v>14</v>
      </c>
      <c r="K15" s="56">
        <f>VLOOKUP(E15,'[1]LIVGUARD LIV FAST'!$C$6:$D$34,2,FALSE)</f>
        <v>100</v>
      </c>
      <c r="L15" s="57">
        <f>VLOOKUP(E15,'[1]LIVGUARD LIV FAST'!$C$6:$E$34,3,FALSE)</f>
        <v>50</v>
      </c>
      <c r="M15" s="57">
        <v>20</v>
      </c>
      <c r="N15" s="58">
        <f t="shared" si="0"/>
        <v>720</v>
      </c>
    </row>
    <row r="16" spans="1:14" s="17" customFormat="1" ht="15.75" customHeight="1">
      <c r="A16" s="49">
        <v>8</v>
      </c>
      <c r="B16" s="54">
        <v>45382</v>
      </c>
      <c r="C16" s="52" t="s">
        <v>48</v>
      </c>
      <c r="D16" s="52" t="s">
        <v>11</v>
      </c>
      <c r="E16" s="49" t="s">
        <v>29</v>
      </c>
      <c r="F16" s="59">
        <v>1206</v>
      </c>
      <c r="G16" s="54">
        <v>45382</v>
      </c>
      <c r="H16" s="51">
        <v>20</v>
      </c>
      <c r="I16" s="55">
        <v>10</v>
      </c>
      <c r="J16" s="55">
        <v>10</v>
      </c>
      <c r="K16" s="56">
        <f>VLOOKUP(E16,'[1]LIVGUARD LIV FAST'!$C$6:$D$34,2,FALSE)</f>
        <v>150</v>
      </c>
      <c r="L16" s="57">
        <f>VLOOKUP(E16,'[1]LIVGUARD LIV FAST'!$C$6:$E$34,3,FALSE)</f>
        <v>85</v>
      </c>
      <c r="M16" s="57">
        <v>20</v>
      </c>
      <c r="N16" s="58">
        <f t="shared" si="0"/>
        <v>2370</v>
      </c>
    </row>
    <row r="17" spans="1:14" s="17" customFormat="1" ht="15.75" customHeight="1">
      <c r="A17" s="49">
        <v>9</v>
      </c>
      <c r="B17" s="54">
        <v>45382</v>
      </c>
      <c r="C17" s="52" t="s">
        <v>49</v>
      </c>
      <c r="D17" s="52" t="s">
        <v>11</v>
      </c>
      <c r="E17" s="49" t="s">
        <v>30</v>
      </c>
      <c r="F17" s="59">
        <v>1218</v>
      </c>
      <c r="G17" s="54">
        <v>45382</v>
      </c>
      <c r="H17" s="51">
        <v>20</v>
      </c>
      <c r="I17" s="55">
        <v>0</v>
      </c>
      <c r="J17" s="55">
        <v>20</v>
      </c>
      <c r="K17" s="56">
        <f>VLOOKUP(E17,'[1]LIVGUARD LIV FAST'!$C$6:$D$34,2,FALSE)</f>
        <v>160</v>
      </c>
      <c r="L17" s="57">
        <f>VLOOKUP(E17,'[1]LIVGUARD LIV FAST'!$C$6:$E$34,3,FALSE)</f>
        <v>80</v>
      </c>
      <c r="M17" s="57">
        <v>20</v>
      </c>
      <c r="N17" s="58">
        <f t="shared" si="0"/>
        <v>1620</v>
      </c>
    </row>
    <row r="18" spans="1:14" s="17" customFormat="1" ht="15.75" customHeight="1">
      <c r="A18" s="49">
        <v>10</v>
      </c>
      <c r="B18" s="54">
        <v>45382</v>
      </c>
      <c r="C18" s="52" t="s">
        <v>50</v>
      </c>
      <c r="D18" s="52" t="s">
        <v>11</v>
      </c>
      <c r="E18" s="49" t="s">
        <v>51</v>
      </c>
      <c r="F18" s="52" t="s">
        <v>52</v>
      </c>
      <c r="G18" s="54">
        <v>45382</v>
      </c>
      <c r="H18" s="51">
        <v>20</v>
      </c>
      <c r="I18" s="55">
        <v>0</v>
      </c>
      <c r="J18" s="55">
        <v>20</v>
      </c>
      <c r="K18" s="56">
        <f>VLOOKUP(E18,'[1]LIVGUARD LIV FAST'!$C$6:$D$34,2,FALSE)</f>
        <v>140</v>
      </c>
      <c r="L18" s="57">
        <f>VLOOKUP(E18,'[1]LIVGUARD LIV FAST'!$C$6:$E$34,3,FALSE)</f>
        <v>65</v>
      </c>
      <c r="M18" s="57">
        <v>20</v>
      </c>
      <c r="N18" s="58">
        <f t="shared" si="0"/>
        <v>1320</v>
      </c>
    </row>
    <row r="19" spans="1:14" s="11" customFormat="1" ht="15" customHeight="1">
      <c r="A19" s="63" t="s">
        <v>53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5"/>
      <c r="N19" s="50">
        <f>SUM(N9:N18)</f>
        <v>31525</v>
      </c>
    </row>
    <row r="20" spans="1:14" s="11" customFormat="1" ht="12.75" customHeight="1">
      <c r="A20" s="26"/>
      <c r="B20" s="24"/>
      <c r="C20" s="23"/>
      <c r="D20" s="23"/>
      <c r="E20" s="23"/>
      <c r="F20" s="25"/>
      <c r="G20" s="45"/>
      <c r="H20" s="37">
        <f>SUM(H9:H18)</f>
        <v>270</v>
      </c>
    </row>
    <row r="21" spans="1:14" ht="12" customHeight="1">
      <c r="A21" s="66" t="s">
        <v>8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8"/>
    </row>
    <row r="22" spans="1:14" ht="12" customHeight="1">
      <c r="A22" s="69" t="s">
        <v>24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1"/>
    </row>
    <row r="23" spans="1:14" ht="12">
      <c r="A23" s="28"/>
      <c r="B23" s="16"/>
      <c r="C23" s="16"/>
      <c r="D23" s="16"/>
      <c r="F23" s="21"/>
      <c r="G23" s="21"/>
    </row>
    <row r="24" spans="1:14" ht="12">
      <c r="A24" s="29" t="s">
        <v>9</v>
      </c>
    </row>
    <row r="25" spans="1:14" ht="12">
      <c r="A25" s="29"/>
    </row>
    <row r="26" spans="1:14" ht="12">
      <c r="A26" s="28"/>
    </row>
    <row r="27" spans="1:14" ht="12">
      <c r="A27" s="29" t="s">
        <v>10</v>
      </c>
    </row>
    <row r="31" spans="1:14">
      <c r="E31" s="3"/>
      <c r="F31" s="3"/>
      <c r="G31" s="47"/>
    </row>
    <row r="32" spans="1:14">
      <c r="E32" s="3"/>
      <c r="F32" s="3"/>
      <c r="G32" s="47"/>
    </row>
    <row r="33" spans="5:7">
      <c r="E33" s="3"/>
      <c r="F33" s="3"/>
      <c r="G33" s="47"/>
    </row>
    <row r="34" spans="5:7">
      <c r="E34" s="3"/>
      <c r="F34" s="3"/>
      <c r="G34" s="47"/>
    </row>
    <row r="35" spans="5:7">
      <c r="E35" s="3"/>
      <c r="F35" s="3"/>
      <c r="G35" s="47"/>
    </row>
  </sheetData>
  <sortState ref="B9:N21">
    <sortCondition ref="B9"/>
  </sortState>
  <mergeCells count="3">
    <mergeCell ref="A19:M19"/>
    <mergeCell ref="A21:N21"/>
    <mergeCell ref="A22:N22"/>
  </mergeCells>
  <conditionalFormatting sqref="F23:F30 F36:F1048576 F2:F7">
    <cfRule type="duplicateValues" dxfId="16" priority="255"/>
    <cfRule type="duplicateValues" dxfId="15" priority="257"/>
    <cfRule type="duplicateValues" dxfId="14" priority="259"/>
  </conditionalFormatting>
  <conditionalFormatting sqref="F23:F30 F36:F1048576 F2:F7">
    <cfRule type="duplicateValues" dxfId="13" priority="251"/>
  </conditionalFormatting>
  <conditionalFormatting sqref="F23:F30 F36:F1048576">
    <cfRule type="duplicateValues" dxfId="12" priority="249"/>
  </conditionalFormatting>
  <conditionalFormatting sqref="F20 F36:F1048576 F2:F7 F23:F30">
    <cfRule type="duplicateValues" dxfId="11" priority="226"/>
  </conditionalFormatting>
  <conditionalFormatting sqref="F20">
    <cfRule type="duplicateValues" dxfId="10" priority="217"/>
  </conditionalFormatting>
  <conditionalFormatting sqref="F20 F2:F7 F36:F1048576 F23:F30">
    <cfRule type="duplicateValues" dxfId="9" priority="210"/>
  </conditionalFormatting>
  <conditionalFormatting sqref="F20 F1:F7 F36:F1048576 F23:F30">
    <cfRule type="duplicateValues" dxfId="8" priority="79"/>
  </conditionalFormatting>
  <conditionalFormatting sqref="F8">
    <cfRule type="duplicateValues" dxfId="7" priority="2345"/>
  </conditionalFormatting>
  <conditionalFormatting sqref="C23:C1048576 C2:C7">
    <cfRule type="duplicateValues" dxfId="6" priority="2346"/>
  </conditionalFormatting>
  <conditionalFormatting sqref="C23:C1048576">
    <cfRule type="duplicateValues" dxfId="5" priority="2350"/>
  </conditionalFormatting>
  <conditionalFormatting sqref="C23:C1048576 C2:C7">
    <cfRule type="duplicateValues" dxfId="4" priority="2365"/>
    <cfRule type="duplicateValues" dxfId="3" priority="2366"/>
  </conditionalFormatting>
  <conditionalFormatting sqref="C23:C65299 C2:C7">
    <cfRule type="duplicateValues" dxfId="2" priority="2373" stopIfTrue="1"/>
  </conditionalFormatting>
  <conditionalFormatting sqref="C23:C65299">
    <cfRule type="duplicateValues" dxfId="1" priority="2376" stopIfTrue="1"/>
  </conditionalFormatting>
  <conditionalFormatting sqref="G8">
    <cfRule type="duplicateValues" dxfId="0" priority="9"/>
  </conditionalFormatting>
  <dataValidations count="2">
    <dataValidation type="custom" allowBlank="1" showInputMessage="1" showErrorMessage="1" sqref="A21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B23 A22:A23"/>
  </dataValidations>
  <printOptions horizontalCentered="1"/>
  <pageMargins left="0.19685039370078741" right="0" top="1.3385826771653544" bottom="0.51181102362204722" header="0.31496062992125984" footer="0.31496062992125984"/>
  <pageSetup paperSize="9" scale="83" orientation="portrait" r:id="rId1"/>
  <headerFooter>
    <oddHeader>&amp;C&amp;"Cambria,Regular"&amp;10
&amp;"+,Bold Italic"&amp;26ATC &amp;"Eras Bold ITC,Italic"&amp;28LOGISTICS
&amp;"Cambria,Regular"&amp;10KHUNTIA LANE, SAMANTA SAHI, CUTTACK, 
PAN NO : CHVPB1842D
&amp;G&amp;RPH. :0671-2412244MOB.:  8984191006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B9" sqref="B9"/>
    </sheetView>
  </sheetViews>
  <sheetFormatPr defaultRowHeight="15"/>
  <cols>
    <col min="2" max="2" width="9.140625" style="1" customWidth="1"/>
  </cols>
  <sheetData>
    <row r="7" spans="2:2">
      <c r="B7" s="2" t="s">
        <v>1</v>
      </c>
    </row>
    <row r="8" spans="2:2">
      <c r="B8" s="2" t="s">
        <v>2</v>
      </c>
    </row>
    <row r="9" spans="2:2">
      <c r="B9" s="4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15" sqref="E1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LENOVO</cp:lastModifiedBy>
  <cp:lastPrinted>2024-03-27T06:08:54Z</cp:lastPrinted>
  <dcterms:created xsi:type="dcterms:W3CDTF">2010-04-08T11:28:01Z</dcterms:created>
  <dcterms:modified xsi:type="dcterms:W3CDTF">2024-04-16T06:03:24Z</dcterms:modified>
</cp:coreProperties>
</file>