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H5" i="1"/>
  <c r="H11" i="1" s="1"/>
  <c r="A5" i="1"/>
  <c r="A6" i="1" s="1"/>
  <c r="A7" i="1" s="1"/>
  <c r="A8" i="1" s="1"/>
  <c r="A9" i="1" s="1"/>
  <c r="J4" i="1"/>
  <c r="J11" i="1" s="1"/>
  <c r="I4" i="1"/>
  <c r="L4" i="1" s="1"/>
  <c r="L10" i="1" s="1"/>
</calcChain>
</file>

<file path=xl/sharedStrings.xml><?xml version="1.0" encoding="utf-8"?>
<sst xmlns="http://schemas.openxmlformats.org/spreadsheetml/2006/main" count="48" uniqueCount="42">
  <si>
    <t>COLLEGE SQUARE</t>
  </si>
  <si>
    <t>DATE</t>
  </si>
  <si>
    <t>FROM</t>
  </si>
  <si>
    <t>CASE</t>
  </si>
  <si>
    <t>WEIGHT</t>
  </si>
  <si>
    <t>RATE</t>
  </si>
  <si>
    <t>DD.CH.</t>
  </si>
  <si>
    <t>AMT.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</si>
  <si>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</si>
  <si>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</si>
  <si>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</si>
  <si>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SL.</t>
  </si>
  <si>
    <t>LR NO.</t>
  </si>
  <si>
    <t>INV. NO.</t>
  </si>
  <si>
    <t>DESTINATION</t>
  </si>
  <si>
    <t>LR CH.</t>
  </si>
  <si>
    <t>03/11/2025</t>
  </si>
  <si>
    <t>PL/BH/04544</t>
  </si>
  <si>
    <t>017</t>
  </si>
  <si>
    <t>CTC</t>
  </si>
  <si>
    <t>JEYPORE</t>
  </si>
  <si>
    <t>07/11/2025</t>
  </si>
  <si>
    <t>PL/BH/04611</t>
  </si>
  <si>
    <t>1994/3217</t>
  </si>
  <si>
    <t>BERHAMPUR</t>
  </si>
  <si>
    <t>PL/BH/04613</t>
  </si>
  <si>
    <t>012/011</t>
  </si>
  <si>
    <t>DANAGADI</t>
  </si>
  <si>
    <t>19/11/2025</t>
  </si>
  <si>
    <t>PL/BH/04799</t>
  </si>
  <si>
    <t>028</t>
  </si>
  <si>
    <t>20/11/2025</t>
  </si>
  <si>
    <t>PL/BH/04817</t>
  </si>
  <si>
    <t>9957/031/032</t>
  </si>
  <si>
    <t>JATNI</t>
  </si>
  <si>
    <t>29/11/2025</t>
  </si>
  <si>
    <t>PL/BH/04955</t>
  </si>
  <si>
    <t>044</t>
  </si>
  <si>
    <t>RAJ SUNAKHALA</t>
  </si>
  <si>
    <t>(RUPEES TWELVE THOUSAND ONE HUNDRED EIGHT ONLY)</t>
  </si>
  <si>
    <t xml:space="preserve">TATA PIGMENTS LTD
Address:Budheswari Colony Plot No. 91 
Bhubaneshwar 751006,9861097974
GST No:21AAACT6760D2ZP
</t>
  </si>
  <si>
    <t>Bill Date: 30/11/2025
Bill NO : 21973
Total Amount: 12108.00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</si>
</sst>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7</xdr:col>
      <xdr:colOff>476251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4914901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3">
          <cell r="I3" t="str">
            <v>DESTINATION</v>
          </cell>
          <cell r="J3" t="str">
            <v>RATE / KG PRV</v>
          </cell>
          <cell r="K3" t="str">
            <v>NEW RATE/ KG</v>
          </cell>
        </row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</row>
        <row r="10">
          <cell r="I10" t="str">
            <v>DASPALLA</v>
          </cell>
          <cell r="J10">
            <v>1.85</v>
          </cell>
          <cell r="K10">
            <v>2.5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</row>
        <row r="30">
          <cell r="I30" t="str">
            <v>REMUNA</v>
          </cell>
          <cell r="J30">
            <v>1.85</v>
          </cell>
          <cell r="K30">
            <v>2.5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</row>
        <row r="32">
          <cell r="I32" t="str">
            <v>MARKANDPUR</v>
          </cell>
          <cell r="J32"/>
          <cell r="K32">
            <v>2.5</v>
          </cell>
        </row>
        <row r="33">
          <cell r="I33" t="str">
            <v>BOUDH</v>
          </cell>
          <cell r="J33"/>
          <cell r="K33">
            <v>2.5</v>
          </cell>
        </row>
        <row r="34">
          <cell r="I34" t="str">
            <v>KAMAKHYANAGAR</v>
          </cell>
          <cell r="J34"/>
          <cell r="K34">
            <v>2.5</v>
          </cell>
        </row>
        <row r="35">
          <cell r="I35" t="str">
            <v>NAYAGARH</v>
          </cell>
          <cell r="J35"/>
          <cell r="K35">
            <v>2.5</v>
          </cell>
        </row>
        <row r="36">
          <cell r="I36" t="str">
            <v>DERABISHI</v>
          </cell>
          <cell r="J36"/>
          <cell r="K36">
            <v>2.5</v>
          </cell>
        </row>
        <row r="37">
          <cell r="I37" t="str">
            <v>MATHANI</v>
          </cell>
          <cell r="J37"/>
          <cell r="K37">
            <v>2.5</v>
          </cell>
        </row>
        <row r="38">
          <cell r="I38" t="str">
            <v>DHENKIKOTE</v>
          </cell>
          <cell r="J38"/>
          <cell r="K38">
            <v>2.5</v>
          </cell>
        </row>
        <row r="39">
          <cell r="I39" t="str">
            <v>MANDUA</v>
          </cell>
          <cell r="J39"/>
          <cell r="K39">
            <v>2.5</v>
          </cell>
        </row>
        <row r="40">
          <cell r="I40" t="str">
            <v>NACHUNI</v>
          </cell>
          <cell r="J40"/>
          <cell r="K40">
            <v>2.5</v>
          </cell>
        </row>
        <row r="41">
          <cell r="I41" t="str">
            <v>TANGI</v>
          </cell>
          <cell r="J41"/>
          <cell r="K41">
            <v>2.5</v>
          </cell>
        </row>
        <row r="42">
          <cell r="I42" t="str">
            <v>KHURDA</v>
          </cell>
          <cell r="J42"/>
          <cell r="K42">
            <v>2.5</v>
          </cell>
        </row>
        <row r="43">
          <cell r="I43" t="str">
            <v>GUDARI</v>
          </cell>
          <cell r="J43"/>
          <cell r="K43">
            <v>3.5</v>
          </cell>
        </row>
        <row r="44">
          <cell r="I44" t="str">
            <v>AUL</v>
          </cell>
          <cell r="J44"/>
          <cell r="K44">
            <v>2.5</v>
          </cell>
        </row>
        <row r="45">
          <cell r="I45" t="str">
            <v>KORAPUT</v>
          </cell>
          <cell r="J45"/>
          <cell r="K45">
            <v>4</v>
          </cell>
        </row>
        <row r="46">
          <cell r="I46" t="str">
            <v>RAYAGADA</v>
          </cell>
          <cell r="J46"/>
          <cell r="K46">
            <v>3.5</v>
          </cell>
        </row>
        <row r="47">
          <cell r="I47" t="str">
            <v>PHIRINGIA</v>
          </cell>
          <cell r="J47"/>
          <cell r="K47">
            <v>3</v>
          </cell>
        </row>
        <row r="48">
          <cell r="I48" t="str">
            <v>BHANJANAGAR</v>
          </cell>
          <cell r="J48"/>
          <cell r="K48">
            <v>2.5</v>
          </cell>
        </row>
        <row r="49">
          <cell r="I49" t="str">
            <v>BALIAPAL</v>
          </cell>
          <cell r="J49"/>
          <cell r="K49">
            <v>2.5</v>
          </cell>
        </row>
        <row r="50">
          <cell r="I50" t="str">
            <v>DHENKANAL</v>
          </cell>
          <cell r="J50"/>
          <cell r="K50">
            <v>2.5</v>
          </cell>
        </row>
        <row r="51">
          <cell r="I51" t="str">
            <v>RAJNILAGIRI</v>
          </cell>
          <cell r="J51"/>
          <cell r="K51">
            <v>2.5</v>
          </cell>
        </row>
        <row r="52">
          <cell r="I52" t="str">
            <v>CHANDANPUR</v>
          </cell>
          <cell r="J52"/>
          <cell r="K52">
            <v>2.5</v>
          </cell>
        </row>
        <row r="53">
          <cell r="I53" t="str">
            <v>TALCHER</v>
          </cell>
          <cell r="J53"/>
          <cell r="K53">
            <v>2.5</v>
          </cell>
        </row>
        <row r="54">
          <cell r="I54" t="str">
            <v>JAGATSINGHPUR</v>
          </cell>
          <cell r="J54"/>
          <cell r="K54">
            <v>2.5</v>
          </cell>
        </row>
        <row r="55">
          <cell r="I55" t="str">
            <v>PURUSOTTAMPUR</v>
          </cell>
          <cell r="J55"/>
          <cell r="K55">
            <v>2.5</v>
          </cell>
        </row>
        <row r="56">
          <cell r="I56" t="str">
            <v>DIGAPAHANDI</v>
          </cell>
          <cell r="J56"/>
          <cell r="K56">
            <v>2.5</v>
          </cell>
        </row>
        <row r="57">
          <cell r="I57" t="str">
            <v>PURI</v>
          </cell>
          <cell r="J57"/>
          <cell r="K57">
            <v>2.5</v>
          </cell>
        </row>
        <row r="58">
          <cell r="I58" t="str">
            <v>CHANDBALI</v>
          </cell>
          <cell r="J58"/>
          <cell r="K58">
            <v>2.5</v>
          </cell>
        </row>
        <row r="59">
          <cell r="I59" t="str">
            <v>HUMMA</v>
          </cell>
          <cell r="J59"/>
          <cell r="K59">
            <v>2.5</v>
          </cell>
        </row>
        <row r="60">
          <cell r="I60" t="str">
            <v>BERHAMPUR</v>
          </cell>
          <cell r="J60"/>
          <cell r="K60">
            <v>2.5</v>
          </cell>
        </row>
        <row r="61">
          <cell r="I61" t="str">
            <v>JATNI</v>
          </cell>
          <cell r="J61"/>
          <cell r="K61">
            <v>2.5</v>
          </cell>
        </row>
        <row r="62">
          <cell r="I62" t="str">
            <v>COLLEGE SQUARE</v>
          </cell>
          <cell r="J62"/>
          <cell r="K62">
            <v>2.5</v>
          </cell>
        </row>
        <row r="63">
          <cell r="I63" t="str">
            <v>RAJ SUNAKHALA</v>
          </cell>
          <cell r="J63"/>
          <cell r="K63">
            <v>2.5</v>
          </cell>
        </row>
        <row r="64">
          <cell r="I64" t="str">
            <v>DANAGADI</v>
          </cell>
          <cell r="J64"/>
          <cell r="K64">
            <v>2.5</v>
          </cell>
        </row>
        <row r="65">
          <cell r="I65" t="str">
            <v>JEYPORE</v>
          </cell>
          <cell r="J65"/>
          <cell r="K65">
            <v>4.5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U12" sqref="U12"/>
    </sheetView>
  </sheetViews>
  <sheetFormatPr defaultRowHeight="15"/>
  <cols>
    <col min="1" max="1" width="3.42578125" customWidth="1"/>
    <col min="2" max="2" width="10.7109375" bestFit="1" customWidth="1"/>
    <col min="3" max="3" width="12.14062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8"/>
      <c r="I1" s="9" t="s">
        <v>8</v>
      </c>
      <c r="J1" s="9"/>
      <c r="K1" s="9"/>
      <c r="L1" s="9"/>
    </row>
    <row r="2" spans="1:12" s="1" customFormat="1" ht="81.75" customHeight="1">
      <c r="A2" s="20" t="s">
        <v>40</v>
      </c>
      <c r="B2" s="21"/>
      <c r="C2" s="21"/>
      <c r="D2" s="21"/>
      <c r="E2" s="21"/>
      <c r="F2" s="21"/>
      <c r="G2" s="21"/>
      <c r="H2" s="22"/>
      <c r="I2" s="9" t="s">
        <v>41</v>
      </c>
      <c r="J2" s="9"/>
      <c r="K2" s="9"/>
      <c r="L2" s="9"/>
    </row>
    <row r="3" spans="1:12">
      <c r="A3" s="10" t="s">
        <v>11</v>
      </c>
      <c r="B3" s="10" t="s">
        <v>1</v>
      </c>
      <c r="C3" s="10" t="s">
        <v>12</v>
      </c>
      <c r="D3" s="10" t="s">
        <v>13</v>
      </c>
      <c r="E3" s="10" t="s">
        <v>2</v>
      </c>
      <c r="F3" s="10" t="s">
        <v>14</v>
      </c>
      <c r="G3" s="10" t="s">
        <v>3</v>
      </c>
      <c r="H3" s="10" t="s">
        <v>4</v>
      </c>
      <c r="I3" s="11" t="s">
        <v>5</v>
      </c>
      <c r="J3" s="11" t="s">
        <v>6</v>
      </c>
      <c r="K3" s="11" t="s">
        <v>15</v>
      </c>
      <c r="L3" s="11" t="s">
        <v>7</v>
      </c>
    </row>
    <row r="4" spans="1:12">
      <c r="A4" s="12">
        <v>1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>
        <v>13</v>
      </c>
      <c r="H4" s="2">
        <v>240</v>
      </c>
      <c r="I4" s="3">
        <f>VLOOKUP(F4,'[1]TATA PIGMENTS'!$I$3:$K$67,3,FALSE)</f>
        <v>4.5</v>
      </c>
      <c r="J4" s="3">
        <f>G4*15</f>
        <v>195</v>
      </c>
      <c r="K4" s="3">
        <v>30</v>
      </c>
      <c r="L4" s="3">
        <f>H4*I4+J4+K4</f>
        <v>1305</v>
      </c>
    </row>
    <row r="5" spans="1:12">
      <c r="A5" s="12">
        <f>A4+1</f>
        <v>2</v>
      </c>
      <c r="B5" s="2" t="s">
        <v>21</v>
      </c>
      <c r="C5" s="2" t="s">
        <v>22</v>
      </c>
      <c r="D5" s="2" t="s">
        <v>23</v>
      </c>
      <c r="E5" s="2" t="s">
        <v>19</v>
      </c>
      <c r="F5" s="2" t="s">
        <v>24</v>
      </c>
      <c r="G5" s="2">
        <v>7</v>
      </c>
      <c r="H5" s="2">
        <f>G5*25</f>
        <v>175</v>
      </c>
      <c r="I5" s="3">
        <f>VLOOKUP(F5,'[1]TATA PIGMENTS'!$I$3:$K$67,3,FALSE)</f>
        <v>2.5</v>
      </c>
      <c r="J5" s="3">
        <f t="shared" ref="J5:J9" si="0">G5*15</f>
        <v>105</v>
      </c>
      <c r="K5" s="3">
        <v>30</v>
      </c>
      <c r="L5" s="3">
        <f t="shared" ref="L5:L9" si="1">H5*I5+J5+K5</f>
        <v>572.5</v>
      </c>
    </row>
    <row r="6" spans="1:12">
      <c r="A6" s="12">
        <f t="shared" ref="A6:A9" si="2">A5+1</f>
        <v>3</v>
      </c>
      <c r="B6" s="2" t="s">
        <v>21</v>
      </c>
      <c r="C6" s="2" t="s">
        <v>25</v>
      </c>
      <c r="D6" s="2" t="s">
        <v>26</v>
      </c>
      <c r="E6" s="2" t="s">
        <v>19</v>
      </c>
      <c r="F6" s="2" t="s">
        <v>27</v>
      </c>
      <c r="G6" s="2">
        <v>82</v>
      </c>
      <c r="H6" s="2">
        <v>1600</v>
      </c>
      <c r="I6" s="3">
        <f>VLOOKUP(F6,'[1]TATA PIGMENTS'!$I$3:$K$67,3,FALSE)</f>
        <v>2.5</v>
      </c>
      <c r="J6" s="3">
        <f t="shared" si="0"/>
        <v>1230</v>
      </c>
      <c r="K6" s="3">
        <v>30</v>
      </c>
      <c r="L6" s="3">
        <f t="shared" si="1"/>
        <v>5260</v>
      </c>
    </row>
    <row r="7" spans="1:12">
      <c r="A7" s="12">
        <f t="shared" si="2"/>
        <v>4</v>
      </c>
      <c r="B7" s="2" t="s">
        <v>28</v>
      </c>
      <c r="C7" s="2" t="s">
        <v>29</v>
      </c>
      <c r="D7" s="2" t="s">
        <v>30</v>
      </c>
      <c r="E7" s="2" t="s">
        <v>19</v>
      </c>
      <c r="F7" s="2" t="s">
        <v>0</v>
      </c>
      <c r="G7" s="2">
        <v>15</v>
      </c>
      <c r="H7" s="2">
        <v>300</v>
      </c>
      <c r="I7" s="3">
        <f>VLOOKUP(F7,'[1]TATA PIGMENTS'!$I$3:$K$67,3,FALSE)</f>
        <v>2.5</v>
      </c>
      <c r="J7" s="3">
        <f t="shared" si="0"/>
        <v>225</v>
      </c>
      <c r="K7" s="3">
        <v>30</v>
      </c>
      <c r="L7" s="3">
        <f t="shared" si="1"/>
        <v>1005</v>
      </c>
    </row>
    <row r="8" spans="1:12">
      <c r="A8" s="12">
        <f t="shared" si="2"/>
        <v>5</v>
      </c>
      <c r="B8" s="2" t="s">
        <v>31</v>
      </c>
      <c r="C8" s="2" t="s">
        <v>32</v>
      </c>
      <c r="D8" s="2" t="s">
        <v>33</v>
      </c>
      <c r="E8" s="2" t="s">
        <v>19</v>
      </c>
      <c r="F8" s="2" t="s">
        <v>34</v>
      </c>
      <c r="G8" s="2">
        <v>22</v>
      </c>
      <c r="H8" s="2">
        <v>390</v>
      </c>
      <c r="I8" s="3">
        <f>VLOOKUP(F8,'[1]TATA PIGMENTS'!$I$3:$K$67,3,FALSE)</f>
        <v>2.5</v>
      </c>
      <c r="J8" s="3">
        <f t="shared" si="0"/>
        <v>330</v>
      </c>
      <c r="K8" s="3">
        <v>30</v>
      </c>
      <c r="L8" s="3">
        <f t="shared" si="1"/>
        <v>1335</v>
      </c>
    </row>
    <row r="9" spans="1:12">
      <c r="A9" s="12">
        <f t="shared" si="2"/>
        <v>6</v>
      </c>
      <c r="B9" s="2" t="s">
        <v>35</v>
      </c>
      <c r="C9" s="2" t="s">
        <v>36</v>
      </c>
      <c r="D9" s="2" t="s">
        <v>37</v>
      </c>
      <c r="E9" s="2" t="s">
        <v>19</v>
      </c>
      <c r="F9" s="2" t="s">
        <v>38</v>
      </c>
      <c r="G9" s="2">
        <v>40</v>
      </c>
      <c r="H9" s="2">
        <v>800</v>
      </c>
      <c r="I9" s="3">
        <f>VLOOKUP(F9,'[1]TATA PIGMENTS'!$I$3:$K$67,3,FALSE)</f>
        <v>2.5</v>
      </c>
      <c r="J9" s="3">
        <f t="shared" si="0"/>
        <v>600</v>
      </c>
      <c r="K9" s="3">
        <v>30</v>
      </c>
      <c r="L9" s="3">
        <f t="shared" si="1"/>
        <v>2630</v>
      </c>
    </row>
    <row r="10" spans="1:12">
      <c r="A10" s="13" t="s">
        <v>39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>
        <f>ROUND(SUM(L4:L9),0)</f>
        <v>12108</v>
      </c>
    </row>
    <row r="11" spans="1:12">
      <c r="A11" s="17"/>
      <c r="B11" s="18"/>
      <c r="C11" s="18"/>
      <c r="D11" s="18"/>
      <c r="E11" s="18"/>
      <c r="F11" s="18"/>
      <c r="G11" s="10">
        <f>SUM(G4:G9)</f>
        <v>179</v>
      </c>
      <c r="H11" s="10">
        <f t="shared" ref="H11:J11" si="3">SUM(H4:H9)</f>
        <v>3505</v>
      </c>
      <c r="I11" s="19"/>
      <c r="J11" s="10">
        <f t="shared" si="3"/>
        <v>2685</v>
      </c>
      <c r="K11" s="19"/>
      <c r="L11" s="19"/>
    </row>
    <row r="12" spans="1:12" s="4" customFormat="1" ht="30" customHeight="1">
      <c r="A12" s="5" t="s">
        <v>10</v>
      </c>
      <c r="B12" s="5"/>
      <c r="C12" s="5"/>
      <c r="D12" s="5"/>
      <c r="E12" s="5"/>
      <c r="F12" s="5"/>
      <c r="G12" s="5"/>
      <c r="H12" s="5"/>
      <c r="I12" s="6"/>
      <c r="J12" s="6"/>
      <c r="K12" s="6"/>
      <c r="L12" s="6"/>
    </row>
    <row r="13" spans="1:12" s="4" customFormat="1" ht="30" customHeight="1">
      <c r="A13" s="5" t="s">
        <v>9</v>
      </c>
      <c r="B13" s="5"/>
      <c r="C13" s="5"/>
      <c r="D13" s="5"/>
      <c r="E13" s="5"/>
      <c r="F13" s="5"/>
      <c r="G13" s="5"/>
      <c r="H13" s="5"/>
      <c r="I13" s="6"/>
      <c r="J13" s="6"/>
      <c r="K13" s="6"/>
      <c r="L13" s="6"/>
    </row>
  </sheetData>
  <mergeCells count="7">
    <mergeCell ref="A12:L12"/>
    <mergeCell ref="A13:L13"/>
    <mergeCell ref="A1:H1"/>
    <mergeCell ref="I1:L1"/>
    <mergeCell ref="A2:H2"/>
    <mergeCell ref="I2:L2"/>
    <mergeCell ref="A10:K10"/>
  </mergeCells>
  <conditionalFormatting sqref="C1:C2">
    <cfRule type="duplicateValues" dxfId="1" priority="2"/>
  </conditionalFormatting>
  <conditionalFormatting sqref="C12:C13">
    <cfRule type="duplicateValues" dxfId="0" priority="4"/>
  </conditionalFormatting>
  <pageMargins left="0.24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2025-12-17T06:27:18Z</cp:lastPrinted>
  <dcterms:created xsi:type="dcterms:W3CDTF">2025-11-12T11:12:14Z</dcterms:created>
  <dcterms:modified xsi:type="dcterms:W3CDTF">2025-12-17T06:33:49Z</dcterms:modified>
</cp:coreProperties>
</file>