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160"/>
  </bookViews>
  <sheets>
    <sheet name="Invoice" sheetId="1" r:id="rId1"/>
  </sheets>
  <externalReferences>
    <externalReference r:id="rId2"/>
  </externalReferences>
  <calcPr calcId="144525"/>
</workbook>
</file>

<file path=xl/calcChain.xml><?xml version="1.0" encoding="utf-8"?>
<calcChain xmlns="http://schemas.openxmlformats.org/spreadsheetml/2006/main">
  <c r="J23" i="1" l="1"/>
  <c r="I23" i="1"/>
  <c r="H23" i="1"/>
  <c r="L23" i="1" s="1"/>
  <c r="J22" i="1"/>
  <c r="I22" i="1"/>
  <c r="H22" i="1"/>
  <c r="L22" i="1" s="1"/>
  <c r="J21" i="1"/>
  <c r="I21" i="1"/>
  <c r="H21" i="1"/>
  <c r="L21" i="1" s="1"/>
  <c r="J20" i="1"/>
  <c r="I20" i="1"/>
  <c r="H20" i="1"/>
  <c r="L20" i="1" s="1"/>
  <c r="J19" i="1"/>
  <c r="I19" i="1"/>
  <c r="H19" i="1"/>
  <c r="L19" i="1" s="1"/>
  <c r="J18" i="1"/>
  <c r="I18" i="1"/>
  <c r="H18" i="1"/>
  <c r="L18" i="1" s="1"/>
  <c r="J17" i="1"/>
  <c r="I17" i="1"/>
  <c r="H17" i="1"/>
  <c r="L17" i="1" s="1"/>
  <c r="J16" i="1"/>
  <c r="I16" i="1"/>
  <c r="H16" i="1"/>
  <c r="L16" i="1" s="1"/>
  <c r="J15" i="1"/>
  <c r="I15" i="1"/>
  <c r="H15" i="1"/>
  <c r="L15" i="1" s="1"/>
  <c r="J14" i="1"/>
  <c r="I14" i="1"/>
  <c r="H14" i="1"/>
  <c r="L14" i="1" s="1"/>
  <c r="J13" i="1"/>
  <c r="I13" i="1"/>
  <c r="H13" i="1"/>
  <c r="L13" i="1" s="1"/>
  <c r="J12" i="1"/>
  <c r="I12" i="1"/>
  <c r="H12" i="1"/>
  <c r="L12" i="1" s="1"/>
  <c r="J11" i="1"/>
  <c r="I11" i="1"/>
  <c r="H11" i="1"/>
  <c r="L11" i="1" s="1"/>
  <c r="J10" i="1"/>
  <c r="I10" i="1"/>
  <c r="H10" i="1"/>
  <c r="L10" i="1" s="1"/>
  <c r="J9" i="1"/>
  <c r="I9" i="1"/>
  <c r="H9" i="1"/>
  <c r="L9" i="1" s="1"/>
  <c r="J8" i="1"/>
  <c r="I8" i="1"/>
  <c r="H8" i="1"/>
  <c r="L8" i="1" s="1"/>
  <c r="J7" i="1"/>
  <c r="I7" i="1"/>
  <c r="H7" i="1"/>
  <c r="L7" i="1" s="1"/>
  <c r="J6" i="1"/>
  <c r="I6" i="1"/>
  <c r="H6" i="1"/>
  <c r="L6" i="1" s="1"/>
  <c r="J5" i="1"/>
  <c r="I5" i="1"/>
  <c r="H5" i="1"/>
  <c r="L5" i="1" s="1"/>
  <c r="H4" i="1"/>
  <c r="L4" i="1" s="1"/>
  <c r="J4" i="1"/>
  <c r="I4" i="1"/>
  <c r="L24" i="1" l="1"/>
  <c r="G27" i="1"/>
</calcChain>
</file>

<file path=xl/sharedStrings.xml><?xml version="1.0" encoding="utf-8"?>
<sst xmlns="http://schemas.openxmlformats.org/spreadsheetml/2006/main" count="118" uniqueCount="90">
  <si>
    <t>INVOICE
PRAGATI LOGISTICS,SAMANTA SAHI KHUNTIA LANE,8984191006
GST No:21AGHPB9356M1Z9</t>
  </si>
  <si>
    <t>02/2/2024</t>
  </si>
  <si>
    <t>117015</t>
  </si>
  <si>
    <t>12/2/2024</t>
  </si>
  <si>
    <t>7021</t>
  </si>
  <si>
    <t>15/2/2024</t>
  </si>
  <si>
    <t>117011</t>
  </si>
  <si>
    <t>13/2/2024</t>
  </si>
  <si>
    <t>117023</t>
  </si>
  <si>
    <t>117013</t>
  </si>
  <si>
    <t>117022</t>
  </si>
  <si>
    <t>7016</t>
  </si>
  <si>
    <t>11/2/2024</t>
  </si>
  <si>
    <t>7010</t>
  </si>
  <si>
    <t>08/2/2024</t>
  </si>
  <si>
    <t>17024</t>
  </si>
  <si>
    <t>7004</t>
  </si>
  <si>
    <t>17001</t>
  </si>
  <si>
    <t>17019</t>
  </si>
  <si>
    <t>03/2/2024</t>
  </si>
  <si>
    <t>117002</t>
  </si>
  <si>
    <t>7017</t>
  </si>
  <si>
    <t>05/2/2024</t>
  </si>
  <si>
    <t>7012</t>
  </si>
  <si>
    <t>07/2/2024</t>
  </si>
  <si>
    <t>7009</t>
  </si>
  <si>
    <t>7020</t>
  </si>
  <si>
    <t>17014</t>
  </si>
  <si>
    <t>19/2/2024</t>
  </si>
  <si>
    <t>006</t>
  </si>
  <si>
    <t>20/2/2024</t>
  </si>
  <si>
    <t>7007</t>
  </si>
  <si>
    <t>Thanking you for your business.
PRAGATI LOGISTICS</t>
  </si>
  <si>
    <t xml:space="preserve">TERRACIS TECHNOLOGIES LIMITED
Address:BLOCK - A B - 102 JAGANNATH ENCLAVE BHUBNESHWAR,7894438200
GST No:06AAACD2042C1ZH
</t>
  </si>
  <si>
    <t>BHAWANIPATNA</t>
  </si>
  <si>
    <t>PURI</t>
  </si>
  <si>
    <t>JAGATSINGHPUR</t>
  </si>
  <si>
    <t>SAMBALPUR</t>
  </si>
  <si>
    <t>JEYPORE</t>
  </si>
  <si>
    <t>RAYAGADA</t>
  </si>
  <si>
    <t>KENDRAPARA</t>
  </si>
  <si>
    <t>BERHAMPUR</t>
  </si>
  <si>
    <t>SUNDERGARH</t>
  </si>
  <si>
    <t>BHADRAK</t>
  </si>
  <si>
    <t>ANGUL</t>
  </si>
  <si>
    <t>BARIPADA</t>
  </si>
  <si>
    <t>BALASORE</t>
  </si>
  <si>
    <t>KEONJHAR</t>
  </si>
  <si>
    <t>JAJPUR TOWN</t>
  </si>
  <si>
    <t>DHENKANAL</t>
  </si>
  <si>
    <t>NAYAGARH</t>
  </si>
  <si>
    <t>JHARSUGUDA</t>
  </si>
  <si>
    <t>BOLANGIR</t>
  </si>
  <si>
    <t>BOUDH</t>
  </si>
  <si>
    <t>SL</t>
  </si>
  <si>
    <t>DATE</t>
  </si>
  <si>
    <t>LR NO</t>
  </si>
  <si>
    <t>INV NO</t>
  </si>
  <si>
    <t>FROM</t>
  </si>
  <si>
    <t>DESTINATION</t>
  </si>
  <si>
    <t>CASE</t>
  </si>
  <si>
    <t>RATE</t>
  </si>
  <si>
    <t>HML</t>
  </si>
  <si>
    <t>LR CH</t>
  </si>
  <si>
    <t>Kindly, verify &amp; confirm within 7 days, else GST will be filed by 20th MARCH, 2024. 
GST to be paid by Consignor under Reverse Charge Mechanism(RCM) as per GST.</t>
  </si>
  <si>
    <t>BBSR</t>
  </si>
  <si>
    <t>PL/JA/27766</t>
  </si>
  <si>
    <t>PL/JA/26455</t>
  </si>
  <si>
    <t>PL/JA/27721</t>
  </si>
  <si>
    <t>PL/JA/27508</t>
  </si>
  <si>
    <t>PL/JA/27506</t>
  </si>
  <si>
    <t>PL/JA/27402</t>
  </si>
  <si>
    <t>PL/JA/27385</t>
  </si>
  <si>
    <t>PL/JA/27372</t>
  </si>
  <si>
    <t>PL/JA/27174</t>
  </si>
  <si>
    <t>PL/JA/26437</t>
  </si>
  <si>
    <t>PL/JA/26474</t>
  </si>
  <si>
    <t>PL/JA/26491</t>
  </si>
  <si>
    <t>PL/JA/26574</t>
  </si>
  <si>
    <t>PL/JA/26607</t>
  </si>
  <si>
    <t>PL/JA/26715</t>
  </si>
  <si>
    <t>PL/JA/27033</t>
  </si>
  <si>
    <t>PL/JA/27137</t>
  </si>
  <si>
    <t>PL/JA/27173</t>
  </si>
  <si>
    <t>PL/JA/28004</t>
  </si>
  <si>
    <t>PL/JA/28008</t>
  </si>
  <si>
    <t>AMOUNT.</t>
  </si>
  <si>
    <t>DD.CH.</t>
  </si>
  <si>
    <t xml:space="preserve">Bill Date: 29/02/2024
Bill NO : 40295
Total Amount: 29992.00
</t>
  </si>
  <si>
    <t>(RUPEES TWENTY NINE THOUSAND NINE EHUNDRED NINETY TWO OLY)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</si>
</sst>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3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wrapText="1"/>
    </xf>
    <xf numFmtId="2" fontId="2" fillId="0" borderId="1" xfId="0" applyNumberFormat="1" applyFont="1" applyBorder="1" applyAlignment="1">
      <alignment horizontal="center" wrapText="1"/>
    </xf>
    <xf numFmtId="0" fontId="1" fillId="0" borderId="0" xfId="0" applyNumberFormat="1" applyFont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2" fontId="1" fillId="0" borderId="1" xfId="0" applyNumberFormat="1" applyFont="1" applyBorder="1" applyAlignment="1">
      <alignment horizontal="center" wrapText="1"/>
    </xf>
    <xf numFmtId="2" fontId="2" fillId="0" borderId="2" xfId="0" applyNumberFormat="1" applyFont="1" applyBorder="1" applyAlignment="1">
      <alignment horizontal="left" vertical="center" wrapText="1"/>
    </xf>
    <xf numFmtId="2" fontId="2" fillId="0" borderId="3" xfId="0" applyNumberFormat="1" applyFont="1" applyBorder="1" applyAlignment="1">
      <alignment horizontal="left" vertical="center" wrapText="1"/>
    </xf>
    <xf numFmtId="2" fontId="2" fillId="0" borderId="4" xfId="0" applyNumberFormat="1" applyFont="1" applyBorder="1" applyAlignment="1">
      <alignment horizontal="left" vertical="center" wrapText="1"/>
    </xf>
    <xf numFmtId="2" fontId="1" fillId="0" borderId="2" xfId="0" applyNumberFormat="1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horizontal="left" vertical="center" wrapText="1"/>
    </xf>
    <xf numFmtId="0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47625</xdr:rowOff>
    </xdr:from>
    <xdr:to>
      <xdr:col>6</xdr:col>
      <xdr:colOff>209550</xdr:colOff>
      <xdr:row>0</xdr:row>
      <xdr:rowOff>1057275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47625" y="47625"/>
          <a:ext cx="3981450" cy="10096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>
        <row r="4">
          <cell r="C4" t="str">
            <v>ANGUL</v>
          </cell>
          <cell r="D4">
            <v>60</v>
          </cell>
          <cell r="E4">
            <v>72</v>
          </cell>
        </row>
        <row r="5">
          <cell r="C5" t="str">
            <v>BALASORE</v>
          </cell>
          <cell r="D5">
            <v>60</v>
          </cell>
          <cell r="E5">
            <v>72</v>
          </cell>
        </row>
        <row r="6">
          <cell r="C6" t="str">
            <v>BARAGARH</v>
          </cell>
          <cell r="D6">
            <v>60</v>
          </cell>
          <cell r="E6">
            <v>72</v>
          </cell>
        </row>
        <row r="7">
          <cell r="C7" t="str">
            <v>BARIPADA</v>
          </cell>
          <cell r="D7">
            <v>60</v>
          </cell>
          <cell r="E7">
            <v>72</v>
          </cell>
        </row>
        <row r="8">
          <cell r="C8" t="str">
            <v>BERHAMPUR</v>
          </cell>
          <cell r="D8">
            <v>60</v>
          </cell>
          <cell r="E8">
            <v>72</v>
          </cell>
        </row>
        <row r="9">
          <cell r="C9" t="str">
            <v>BHADRAK</v>
          </cell>
          <cell r="D9">
            <v>60</v>
          </cell>
          <cell r="E9">
            <v>72</v>
          </cell>
        </row>
        <row r="10">
          <cell r="C10" t="str">
            <v>BHAWANIPATNA</v>
          </cell>
          <cell r="D10">
            <v>60</v>
          </cell>
          <cell r="E10">
            <v>72</v>
          </cell>
        </row>
        <row r="11">
          <cell r="C11" t="str">
            <v>BHUBANESWAR</v>
          </cell>
          <cell r="D11">
            <v>60</v>
          </cell>
          <cell r="E11">
            <v>72</v>
          </cell>
        </row>
        <row r="12">
          <cell r="C12" t="str">
            <v>BOLANGIR</v>
          </cell>
          <cell r="D12">
            <v>60</v>
          </cell>
          <cell r="E12">
            <v>72</v>
          </cell>
        </row>
        <row r="13">
          <cell r="C13" t="str">
            <v>BOUDH</v>
          </cell>
          <cell r="D13">
            <v>60</v>
          </cell>
          <cell r="E13">
            <v>72</v>
          </cell>
        </row>
        <row r="14">
          <cell r="C14" t="str">
            <v>CHHATRAPUR</v>
          </cell>
          <cell r="D14">
            <v>60</v>
          </cell>
          <cell r="E14">
            <v>72</v>
          </cell>
        </row>
        <row r="15">
          <cell r="C15" t="str">
            <v>CUTTACK</v>
          </cell>
          <cell r="D15">
            <v>60</v>
          </cell>
          <cell r="E15">
            <v>72</v>
          </cell>
        </row>
        <row r="16">
          <cell r="C16" t="str">
            <v>DHENKANAL</v>
          </cell>
          <cell r="D16">
            <v>60</v>
          </cell>
          <cell r="E16">
            <v>72</v>
          </cell>
        </row>
        <row r="17">
          <cell r="C17" t="str">
            <v>JAGATSINGHPUR</v>
          </cell>
          <cell r="D17">
            <v>60</v>
          </cell>
          <cell r="E17">
            <v>72</v>
          </cell>
        </row>
        <row r="18">
          <cell r="C18" t="str">
            <v>JAJPUR</v>
          </cell>
          <cell r="D18">
            <v>60</v>
          </cell>
          <cell r="E18">
            <v>72</v>
          </cell>
        </row>
        <row r="19">
          <cell r="C19" t="str">
            <v>JAJPUR TOWN</v>
          </cell>
          <cell r="D19">
            <v>60</v>
          </cell>
          <cell r="E19">
            <v>72</v>
          </cell>
        </row>
        <row r="20">
          <cell r="C20" t="str">
            <v>JEYPORE</v>
          </cell>
          <cell r="D20">
            <v>60</v>
          </cell>
          <cell r="E20">
            <v>72</v>
          </cell>
        </row>
        <row r="21">
          <cell r="C21" t="str">
            <v>JHARSUGUDA</v>
          </cell>
          <cell r="D21">
            <v>60</v>
          </cell>
          <cell r="E21">
            <v>72</v>
          </cell>
        </row>
        <row r="22">
          <cell r="C22" t="str">
            <v>KENDRAPARA</v>
          </cell>
          <cell r="D22">
            <v>60</v>
          </cell>
          <cell r="E22">
            <v>72</v>
          </cell>
        </row>
        <row r="23">
          <cell r="C23" t="str">
            <v>KEONJHAR</v>
          </cell>
          <cell r="D23">
            <v>60</v>
          </cell>
          <cell r="E23">
            <v>72</v>
          </cell>
        </row>
        <row r="24">
          <cell r="C24" t="str">
            <v>KHURDA</v>
          </cell>
          <cell r="D24">
            <v>60</v>
          </cell>
          <cell r="E24">
            <v>72</v>
          </cell>
        </row>
        <row r="25">
          <cell r="C25" t="str">
            <v>NABARANGPUR</v>
          </cell>
          <cell r="D25">
            <v>60</v>
          </cell>
          <cell r="E25">
            <v>72</v>
          </cell>
        </row>
        <row r="26">
          <cell r="C26" t="str">
            <v>NAYAGARH</v>
          </cell>
          <cell r="D26">
            <v>60</v>
          </cell>
          <cell r="E26">
            <v>72</v>
          </cell>
        </row>
        <row r="27">
          <cell r="C27" t="str">
            <v>PHULBANI</v>
          </cell>
          <cell r="D27">
            <v>60</v>
          </cell>
          <cell r="E27">
            <v>72</v>
          </cell>
        </row>
        <row r="28">
          <cell r="C28" t="str">
            <v>PURI</v>
          </cell>
          <cell r="D28">
            <v>60</v>
          </cell>
          <cell r="E28">
            <v>72</v>
          </cell>
        </row>
        <row r="29">
          <cell r="C29" t="str">
            <v>RAYAGADA</v>
          </cell>
          <cell r="D29">
            <v>60</v>
          </cell>
          <cell r="E29">
            <v>72</v>
          </cell>
        </row>
        <row r="30">
          <cell r="C30" t="str">
            <v>SAMBALPUR</v>
          </cell>
          <cell r="D30">
            <v>60</v>
          </cell>
          <cell r="E30">
            <v>72</v>
          </cell>
        </row>
        <row r="31">
          <cell r="C31" t="str">
            <v>SUNDERGARH</v>
          </cell>
          <cell r="D31">
            <v>60</v>
          </cell>
          <cell r="E31">
            <v>72</v>
          </cell>
        </row>
      </sheetData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7"/>
  <sheetViews>
    <sheetView tabSelected="1" workbookViewId="0">
      <selection activeCell="A2" sqref="A2:G2"/>
    </sheetView>
  </sheetViews>
  <sheetFormatPr defaultRowHeight="15"/>
  <cols>
    <col min="1" max="1" width="3.7109375" style="1" customWidth="1"/>
    <col min="2" max="2" width="10.28515625" style="1" customWidth="1"/>
    <col min="3" max="3" width="12.140625" style="1" customWidth="1"/>
    <col min="4" max="4" width="8.5703125" style="1" customWidth="1"/>
    <col min="5" max="5" width="6.42578125" style="1" bestFit="1" customWidth="1"/>
    <col min="6" max="6" width="16.140625" style="1" bestFit="1" customWidth="1"/>
    <col min="7" max="7" width="6.42578125" style="1" customWidth="1"/>
    <col min="8" max="8" width="7" style="1" customWidth="1"/>
    <col min="9" max="10" width="6.85546875" style="2" customWidth="1"/>
    <col min="11" max="11" width="6.7109375" style="2" customWidth="1"/>
    <col min="12" max="12" width="11.28515625" style="2" customWidth="1"/>
    <col min="13" max="13" width="9.140625" style="1" customWidth="1"/>
    <col min="14" max="16384" width="9.140625" style="1"/>
  </cols>
  <sheetData>
    <row r="1" spans="1:12" ht="90" customHeight="1">
      <c r="A1" s="25"/>
      <c r="B1" s="25"/>
      <c r="C1" s="25"/>
      <c r="D1" s="25"/>
      <c r="E1" s="25"/>
      <c r="F1" s="25"/>
      <c r="G1" s="25"/>
      <c r="H1" s="14" t="s">
        <v>0</v>
      </c>
      <c r="I1" s="15"/>
      <c r="J1" s="15"/>
      <c r="K1" s="15"/>
      <c r="L1" s="16"/>
    </row>
    <row r="2" spans="1:12" ht="90" customHeight="1">
      <c r="A2" s="26" t="s">
        <v>33</v>
      </c>
      <c r="B2" s="25"/>
      <c r="C2" s="25"/>
      <c r="D2" s="25"/>
      <c r="E2" s="25"/>
      <c r="F2" s="25"/>
      <c r="G2" s="25"/>
      <c r="H2" s="17" t="s">
        <v>88</v>
      </c>
      <c r="I2" s="15"/>
      <c r="J2" s="15"/>
      <c r="K2" s="15"/>
      <c r="L2" s="16"/>
    </row>
    <row r="3" spans="1:12" s="11" customFormat="1" ht="15" customHeight="1">
      <c r="A3" s="9" t="s">
        <v>54</v>
      </c>
      <c r="B3" s="9" t="s">
        <v>55</v>
      </c>
      <c r="C3" s="9" t="s">
        <v>56</v>
      </c>
      <c r="D3" s="9" t="s">
        <v>57</v>
      </c>
      <c r="E3" s="9" t="s">
        <v>58</v>
      </c>
      <c r="F3" s="9" t="s">
        <v>59</v>
      </c>
      <c r="G3" s="9" t="s">
        <v>60</v>
      </c>
      <c r="H3" s="9" t="s">
        <v>61</v>
      </c>
      <c r="I3" s="10" t="s">
        <v>62</v>
      </c>
      <c r="J3" s="13" t="s">
        <v>87</v>
      </c>
      <c r="K3" s="10" t="s">
        <v>63</v>
      </c>
      <c r="L3" s="13" t="s">
        <v>86</v>
      </c>
    </row>
    <row r="4" spans="1:12" ht="15" customHeight="1">
      <c r="A4" s="12">
        <v>1</v>
      </c>
      <c r="B4" s="4" t="s">
        <v>1</v>
      </c>
      <c r="C4" s="4" t="s">
        <v>75</v>
      </c>
      <c r="D4" s="4" t="s">
        <v>16</v>
      </c>
      <c r="E4" s="8" t="s">
        <v>65</v>
      </c>
      <c r="F4" s="4" t="s">
        <v>43</v>
      </c>
      <c r="G4" s="4">
        <v>24</v>
      </c>
      <c r="H4" s="6">
        <f>VLOOKUP(F4,'[1]IL &amp; FS'!$C$4:$E$34,3,FALSE)</f>
        <v>72</v>
      </c>
      <c r="I4" s="6">
        <f>G4*1</f>
        <v>24</v>
      </c>
      <c r="J4" s="6">
        <f>G4*15</f>
        <v>360</v>
      </c>
      <c r="K4" s="6">
        <v>30</v>
      </c>
      <c r="L4" s="6">
        <f>G4*H4+I4+J4+K4</f>
        <v>2142</v>
      </c>
    </row>
    <row r="5" spans="1:12" ht="15" customHeight="1">
      <c r="A5" s="12">
        <v>2</v>
      </c>
      <c r="B5" s="4" t="s">
        <v>1</v>
      </c>
      <c r="C5" s="4" t="s">
        <v>67</v>
      </c>
      <c r="D5" s="4" t="s">
        <v>2</v>
      </c>
      <c r="E5" s="8" t="s">
        <v>65</v>
      </c>
      <c r="F5" s="4" t="s">
        <v>34</v>
      </c>
      <c r="G5" s="4">
        <v>18</v>
      </c>
      <c r="H5" s="6">
        <f>VLOOKUP(F5,'[1]IL &amp; FS'!$C$4:$E$34,3,FALSE)</f>
        <v>72</v>
      </c>
      <c r="I5" s="6">
        <f t="shared" ref="I5:I23" si="0">G5*1</f>
        <v>18</v>
      </c>
      <c r="J5" s="6">
        <f t="shared" ref="J5:J23" si="1">G5*15</f>
        <v>270</v>
      </c>
      <c r="K5" s="6">
        <v>30</v>
      </c>
      <c r="L5" s="6">
        <f t="shared" ref="L5:L22" si="2">G5*H5+I5+J5+K5</f>
        <v>1614</v>
      </c>
    </row>
    <row r="6" spans="1:12" ht="15" customHeight="1">
      <c r="A6" s="12">
        <v>3</v>
      </c>
      <c r="B6" s="4" t="s">
        <v>1</v>
      </c>
      <c r="C6" s="4" t="s">
        <v>76</v>
      </c>
      <c r="D6" s="4" t="s">
        <v>17</v>
      </c>
      <c r="E6" s="8" t="s">
        <v>65</v>
      </c>
      <c r="F6" s="4" t="s">
        <v>44</v>
      </c>
      <c r="G6" s="4">
        <v>11</v>
      </c>
      <c r="H6" s="6">
        <f>VLOOKUP(F6,'[1]IL &amp; FS'!$C$4:$E$34,3,FALSE)</f>
        <v>72</v>
      </c>
      <c r="I6" s="6">
        <f t="shared" si="0"/>
        <v>11</v>
      </c>
      <c r="J6" s="6">
        <f t="shared" si="1"/>
        <v>165</v>
      </c>
      <c r="K6" s="6">
        <v>30</v>
      </c>
      <c r="L6" s="6">
        <f t="shared" si="2"/>
        <v>998</v>
      </c>
    </row>
    <row r="7" spans="1:12" ht="15" customHeight="1">
      <c r="A7" s="12">
        <v>4</v>
      </c>
      <c r="B7" s="4" t="s">
        <v>1</v>
      </c>
      <c r="C7" s="4" t="s">
        <v>77</v>
      </c>
      <c r="D7" s="4" t="s">
        <v>18</v>
      </c>
      <c r="E7" s="8" t="s">
        <v>65</v>
      </c>
      <c r="F7" s="4" t="s">
        <v>45</v>
      </c>
      <c r="G7" s="4">
        <v>12</v>
      </c>
      <c r="H7" s="6">
        <f>VLOOKUP(F7,'[1]IL &amp; FS'!$C$4:$E$34,3,FALSE)</f>
        <v>72</v>
      </c>
      <c r="I7" s="6">
        <f t="shared" si="0"/>
        <v>12</v>
      </c>
      <c r="J7" s="6">
        <f t="shared" si="1"/>
        <v>180</v>
      </c>
      <c r="K7" s="6">
        <v>30</v>
      </c>
      <c r="L7" s="6">
        <f t="shared" si="2"/>
        <v>1086</v>
      </c>
    </row>
    <row r="8" spans="1:12" ht="15" customHeight="1">
      <c r="A8" s="12">
        <v>5</v>
      </c>
      <c r="B8" s="4" t="s">
        <v>19</v>
      </c>
      <c r="C8" s="4" t="s">
        <v>78</v>
      </c>
      <c r="D8" s="4" t="s">
        <v>20</v>
      </c>
      <c r="E8" s="8" t="s">
        <v>65</v>
      </c>
      <c r="F8" s="4" t="s">
        <v>46</v>
      </c>
      <c r="G8" s="4">
        <v>39</v>
      </c>
      <c r="H8" s="6">
        <f>VLOOKUP(F8,'[1]IL &amp; FS'!$C$4:$E$34,3,FALSE)</f>
        <v>72</v>
      </c>
      <c r="I8" s="6">
        <f t="shared" si="0"/>
        <v>39</v>
      </c>
      <c r="J8" s="6">
        <f t="shared" si="1"/>
        <v>585</v>
      </c>
      <c r="K8" s="6">
        <v>30</v>
      </c>
      <c r="L8" s="6">
        <f t="shared" si="2"/>
        <v>3462</v>
      </c>
    </row>
    <row r="9" spans="1:12" ht="15" customHeight="1">
      <c r="A9" s="12">
        <v>6</v>
      </c>
      <c r="B9" s="4" t="s">
        <v>19</v>
      </c>
      <c r="C9" s="4" t="s">
        <v>79</v>
      </c>
      <c r="D9" s="4" t="s">
        <v>21</v>
      </c>
      <c r="E9" s="8" t="s">
        <v>65</v>
      </c>
      <c r="F9" s="4" t="s">
        <v>47</v>
      </c>
      <c r="G9" s="4">
        <v>7</v>
      </c>
      <c r="H9" s="6">
        <f>VLOOKUP(F9,'[1]IL &amp; FS'!$C$4:$E$34,3,FALSE)</f>
        <v>72</v>
      </c>
      <c r="I9" s="6">
        <f t="shared" si="0"/>
        <v>7</v>
      </c>
      <c r="J9" s="6">
        <f t="shared" si="1"/>
        <v>105</v>
      </c>
      <c r="K9" s="6">
        <v>30</v>
      </c>
      <c r="L9" s="6">
        <f t="shared" si="2"/>
        <v>646</v>
      </c>
    </row>
    <row r="10" spans="1:12" ht="15" customHeight="1">
      <c r="A10" s="12">
        <v>7</v>
      </c>
      <c r="B10" s="4" t="s">
        <v>22</v>
      </c>
      <c r="C10" s="4" t="s">
        <v>80</v>
      </c>
      <c r="D10" s="4" t="s">
        <v>23</v>
      </c>
      <c r="E10" s="8" t="s">
        <v>65</v>
      </c>
      <c r="F10" s="4" t="s">
        <v>48</v>
      </c>
      <c r="G10" s="4">
        <v>23</v>
      </c>
      <c r="H10" s="6">
        <f>VLOOKUP(F10,'[1]IL &amp; FS'!$C$4:$E$34,3,FALSE)</f>
        <v>72</v>
      </c>
      <c r="I10" s="6">
        <f t="shared" si="0"/>
        <v>23</v>
      </c>
      <c r="J10" s="6">
        <f t="shared" si="1"/>
        <v>345</v>
      </c>
      <c r="K10" s="6">
        <v>30</v>
      </c>
      <c r="L10" s="6">
        <f t="shared" si="2"/>
        <v>2054</v>
      </c>
    </row>
    <row r="11" spans="1:12" ht="15" customHeight="1">
      <c r="A11" s="12">
        <v>8</v>
      </c>
      <c r="B11" s="4" t="s">
        <v>24</v>
      </c>
      <c r="C11" s="4" t="s">
        <v>81</v>
      </c>
      <c r="D11" s="4" t="s">
        <v>25</v>
      </c>
      <c r="E11" s="8" t="s">
        <v>65</v>
      </c>
      <c r="F11" s="4" t="s">
        <v>49</v>
      </c>
      <c r="G11" s="4">
        <v>12</v>
      </c>
      <c r="H11" s="6">
        <f>VLOOKUP(F11,'[1]IL &amp; FS'!$C$4:$E$34,3,FALSE)</f>
        <v>72</v>
      </c>
      <c r="I11" s="6">
        <f t="shared" si="0"/>
        <v>12</v>
      </c>
      <c r="J11" s="6">
        <f t="shared" si="1"/>
        <v>180</v>
      </c>
      <c r="K11" s="6">
        <v>30</v>
      </c>
      <c r="L11" s="6">
        <f t="shared" si="2"/>
        <v>1086</v>
      </c>
    </row>
    <row r="12" spans="1:12" ht="15" customHeight="1">
      <c r="A12" s="12">
        <v>9</v>
      </c>
      <c r="B12" s="4" t="s">
        <v>14</v>
      </c>
      <c r="C12" s="4" t="s">
        <v>82</v>
      </c>
      <c r="D12" s="4" t="s">
        <v>26</v>
      </c>
      <c r="E12" s="8" t="s">
        <v>65</v>
      </c>
      <c r="F12" s="4" t="s">
        <v>50</v>
      </c>
      <c r="G12" s="4">
        <v>15</v>
      </c>
      <c r="H12" s="6">
        <f>VLOOKUP(F12,'[1]IL &amp; FS'!$C$4:$E$34,3,FALSE)</f>
        <v>72</v>
      </c>
      <c r="I12" s="6">
        <f t="shared" si="0"/>
        <v>15</v>
      </c>
      <c r="J12" s="6">
        <f t="shared" si="1"/>
        <v>225</v>
      </c>
      <c r="K12" s="6">
        <v>30</v>
      </c>
      <c r="L12" s="6">
        <f t="shared" si="2"/>
        <v>1350</v>
      </c>
    </row>
    <row r="13" spans="1:12" ht="15" customHeight="1">
      <c r="A13" s="12">
        <v>10</v>
      </c>
      <c r="B13" s="4" t="s">
        <v>14</v>
      </c>
      <c r="C13" s="4" t="s">
        <v>83</v>
      </c>
      <c r="D13" s="4" t="s">
        <v>27</v>
      </c>
      <c r="E13" s="8" t="s">
        <v>65</v>
      </c>
      <c r="F13" s="4" t="s">
        <v>51</v>
      </c>
      <c r="G13" s="4">
        <v>6</v>
      </c>
      <c r="H13" s="6">
        <f>VLOOKUP(F13,'[1]IL &amp; FS'!$C$4:$E$34,3,FALSE)</f>
        <v>72</v>
      </c>
      <c r="I13" s="6">
        <f t="shared" si="0"/>
        <v>6</v>
      </c>
      <c r="J13" s="6">
        <f t="shared" si="1"/>
        <v>90</v>
      </c>
      <c r="K13" s="6">
        <v>30</v>
      </c>
      <c r="L13" s="6">
        <f t="shared" si="2"/>
        <v>558</v>
      </c>
    </row>
    <row r="14" spans="1:12" ht="15" customHeight="1">
      <c r="A14" s="12">
        <v>11</v>
      </c>
      <c r="B14" s="4" t="s">
        <v>14</v>
      </c>
      <c r="C14" s="4" t="s">
        <v>74</v>
      </c>
      <c r="D14" s="4" t="s">
        <v>15</v>
      </c>
      <c r="E14" s="8" t="s">
        <v>65</v>
      </c>
      <c r="F14" s="4" t="s">
        <v>42</v>
      </c>
      <c r="G14" s="4">
        <v>10</v>
      </c>
      <c r="H14" s="6">
        <f>VLOOKUP(F14,'[1]IL &amp; FS'!$C$4:$E$34,3,FALSE)</f>
        <v>72</v>
      </c>
      <c r="I14" s="6">
        <f t="shared" si="0"/>
        <v>10</v>
      </c>
      <c r="J14" s="6">
        <f t="shared" si="1"/>
        <v>150</v>
      </c>
      <c r="K14" s="6">
        <v>30</v>
      </c>
      <c r="L14" s="6">
        <f t="shared" si="2"/>
        <v>910</v>
      </c>
    </row>
    <row r="15" spans="1:12" ht="15" customHeight="1">
      <c r="A15" s="12">
        <v>12</v>
      </c>
      <c r="B15" s="4" t="s">
        <v>12</v>
      </c>
      <c r="C15" s="4" t="s">
        <v>73</v>
      </c>
      <c r="D15" s="4" t="s">
        <v>13</v>
      </c>
      <c r="E15" s="8" t="s">
        <v>65</v>
      </c>
      <c r="F15" s="4" t="s">
        <v>41</v>
      </c>
      <c r="G15" s="4">
        <v>66</v>
      </c>
      <c r="H15" s="6">
        <f>VLOOKUP(F15,'[1]IL &amp; FS'!$C$4:$E$34,3,FALSE)</f>
        <v>72</v>
      </c>
      <c r="I15" s="6">
        <f t="shared" si="0"/>
        <v>66</v>
      </c>
      <c r="J15" s="6">
        <f t="shared" si="1"/>
        <v>990</v>
      </c>
      <c r="K15" s="6">
        <v>30</v>
      </c>
      <c r="L15" s="6">
        <f t="shared" si="2"/>
        <v>5838</v>
      </c>
    </row>
    <row r="16" spans="1:12" ht="15" customHeight="1">
      <c r="A16" s="12">
        <v>13</v>
      </c>
      <c r="B16" s="4" t="s">
        <v>3</v>
      </c>
      <c r="C16" s="4" t="s">
        <v>72</v>
      </c>
      <c r="D16" s="4" t="s">
        <v>11</v>
      </c>
      <c r="E16" s="8" t="s">
        <v>65</v>
      </c>
      <c r="F16" s="4" t="s">
        <v>40</v>
      </c>
      <c r="G16" s="4">
        <v>11</v>
      </c>
      <c r="H16" s="6">
        <f>VLOOKUP(F16,'[1]IL &amp; FS'!$C$4:$E$34,3,FALSE)</f>
        <v>72</v>
      </c>
      <c r="I16" s="6">
        <f t="shared" si="0"/>
        <v>11</v>
      </c>
      <c r="J16" s="6">
        <f t="shared" si="1"/>
        <v>165</v>
      </c>
      <c r="K16" s="6">
        <v>30</v>
      </c>
      <c r="L16" s="6">
        <f t="shared" si="2"/>
        <v>998</v>
      </c>
    </row>
    <row r="17" spans="1:12" ht="15" customHeight="1">
      <c r="A17" s="12">
        <v>14</v>
      </c>
      <c r="B17" s="4" t="s">
        <v>3</v>
      </c>
      <c r="C17" s="4" t="s">
        <v>71</v>
      </c>
      <c r="D17" s="4" t="s">
        <v>10</v>
      </c>
      <c r="E17" s="8" t="s">
        <v>65</v>
      </c>
      <c r="F17" s="4" t="s">
        <v>39</v>
      </c>
      <c r="G17" s="4">
        <v>6</v>
      </c>
      <c r="H17" s="6">
        <f>VLOOKUP(F17,'[1]IL &amp; FS'!$C$4:$E$34,3,FALSE)</f>
        <v>72</v>
      </c>
      <c r="I17" s="6">
        <f t="shared" si="0"/>
        <v>6</v>
      </c>
      <c r="J17" s="6">
        <f t="shared" si="1"/>
        <v>90</v>
      </c>
      <c r="K17" s="6">
        <v>30</v>
      </c>
      <c r="L17" s="6">
        <f t="shared" si="2"/>
        <v>558</v>
      </c>
    </row>
    <row r="18" spans="1:12" ht="15" customHeight="1">
      <c r="A18" s="12">
        <v>15</v>
      </c>
      <c r="B18" s="4" t="s">
        <v>3</v>
      </c>
      <c r="C18" s="4" t="s">
        <v>66</v>
      </c>
      <c r="D18" s="4" t="s">
        <v>4</v>
      </c>
      <c r="E18" s="8" t="s">
        <v>65</v>
      </c>
      <c r="F18" s="4" t="s">
        <v>35</v>
      </c>
      <c r="G18" s="4">
        <v>28</v>
      </c>
      <c r="H18" s="6">
        <f>VLOOKUP(F18,'[1]IL &amp; FS'!$C$4:$E$34,3,FALSE)</f>
        <v>72</v>
      </c>
      <c r="I18" s="6">
        <f t="shared" si="0"/>
        <v>28</v>
      </c>
      <c r="J18" s="6">
        <f t="shared" si="1"/>
        <v>420</v>
      </c>
      <c r="K18" s="6">
        <v>30</v>
      </c>
      <c r="L18" s="6">
        <f t="shared" si="2"/>
        <v>2494</v>
      </c>
    </row>
    <row r="19" spans="1:12" ht="15" customHeight="1">
      <c r="A19" s="12">
        <v>16</v>
      </c>
      <c r="B19" s="4" t="s">
        <v>7</v>
      </c>
      <c r="C19" s="4" t="s">
        <v>70</v>
      </c>
      <c r="D19" s="4" t="s">
        <v>9</v>
      </c>
      <c r="E19" s="8" t="s">
        <v>65</v>
      </c>
      <c r="F19" s="4" t="s">
        <v>38</v>
      </c>
      <c r="G19" s="4">
        <v>8</v>
      </c>
      <c r="H19" s="6">
        <f>VLOOKUP(F19,'[1]IL &amp; FS'!$C$4:$E$34,3,FALSE)</f>
        <v>72</v>
      </c>
      <c r="I19" s="6">
        <f t="shared" si="0"/>
        <v>8</v>
      </c>
      <c r="J19" s="6">
        <f t="shared" si="1"/>
        <v>120</v>
      </c>
      <c r="K19" s="6">
        <v>30</v>
      </c>
      <c r="L19" s="6">
        <f t="shared" si="2"/>
        <v>734</v>
      </c>
    </row>
    <row r="20" spans="1:12" ht="15" customHeight="1">
      <c r="A20" s="12">
        <v>17</v>
      </c>
      <c r="B20" s="4" t="s">
        <v>7</v>
      </c>
      <c r="C20" s="4" t="s">
        <v>69</v>
      </c>
      <c r="D20" s="4" t="s">
        <v>8</v>
      </c>
      <c r="E20" s="8" t="s">
        <v>65</v>
      </c>
      <c r="F20" s="4" t="s">
        <v>37</v>
      </c>
      <c r="G20" s="4">
        <v>11</v>
      </c>
      <c r="H20" s="6">
        <f>VLOOKUP(F20,'[1]IL &amp; FS'!$C$4:$E$34,3,FALSE)</f>
        <v>72</v>
      </c>
      <c r="I20" s="6">
        <f t="shared" si="0"/>
        <v>11</v>
      </c>
      <c r="J20" s="6">
        <f t="shared" si="1"/>
        <v>165</v>
      </c>
      <c r="K20" s="6">
        <v>30</v>
      </c>
      <c r="L20" s="6">
        <f t="shared" si="2"/>
        <v>998</v>
      </c>
    </row>
    <row r="21" spans="1:12" ht="15" customHeight="1">
      <c r="A21" s="12">
        <v>18</v>
      </c>
      <c r="B21" s="4" t="s">
        <v>5</v>
      </c>
      <c r="C21" s="4" t="s">
        <v>68</v>
      </c>
      <c r="D21" s="4" t="s">
        <v>6</v>
      </c>
      <c r="E21" s="8" t="s">
        <v>65</v>
      </c>
      <c r="F21" s="4" t="s">
        <v>36</v>
      </c>
      <c r="G21" s="4">
        <v>10</v>
      </c>
      <c r="H21" s="6">
        <f>VLOOKUP(F21,'[1]IL &amp; FS'!$C$4:$E$34,3,FALSE)</f>
        <v>72</v>
      </c>
      <c r="I21" s="6">
        <f t="shared" si="0"/>
        <v>10</v>
      </c>
      <c r="J21" s="6">
        <f t="shared" si="1"/>
        <v>150</v>
      </c>
      <c r="K21" s="6">
        <v>30</v>
      </c>
      <c r="L21" s="6">
        <f t="shared" si="2"/>
        <v>910</v>
      </c>
    </row>
    <row r="22" spans="1:12" ht="15" customHeight="1">
      <c r="A22" s="12">
        <v>19</v>
      </c>
      <c r="B22" s="4" t="s">
        <v>28</v>
      </c>
      <c r="C22" s="4" t="s">
        <v>84</v>
      </c>
      <c r="D22" s="4" t="s">
        <v>29</v>
      </c>
      <c r="E22" s="8" t="s">
        <v>65</v>
      </c>
      <c r="F22" s="4" t="s">
        <v>52</v>
      </c>
      <c r="G22" s="4">
        <v>13</v>
      </c>
      <c r="H22" s="6">
        <f>VLOOKUP(F22,'[1]IL &amp; FS'!$C$4:$E$34,3,FALSE)</f>
        <v>72</v>
      </c>
      <c r="I22" s="6">
        <f t="shared" si="0"/>
        <v>13</v>
      </c>
      <c r="J22" s="6">
        <f t="shared" si="1"/>
        <v>195</v>
      </c>
      <c r="K22" s="6">
        <v>30</v>
      </c>
      <c r="L22" s="6">
        <f t="shared" si="2"/>
        <v>1174</v>
      </c>
    </row>
    <row r="23" spans="1:12" ht="15" customHeight="1">
      <c r="A23" s="12">
        <v>20</v>
      </c>
      <c r="B23" s="4" t="s">
        <v>30</v>
      </c>
      <c r="C23" s="4" t="s">
        <v>85</v>
      </c>
      <c r="D23" s="4" t="s">
        <v>31</v>
      </c>
      <c r="E23" s="8" t="s">
        <v>65</v>
      </c>
      <c r="F23" s="4" t="s">
        <v>53</v>
      </c>
      <c r="G23" s="4">
        <v>4</v>
      </c>
      <c r="H23" s="6">
        <f>VLOOKUP(F23,'[1]IL &amp; FS'!$C$4:$E$34,3,FALSE)</f>
        <v>72</v>
      </c>
      <c r="I23" s="6">
        <f t="shared" si="0"/>
        <v>4</v>
      </c>
      <c r="J23" s="6">
        <f t="shared" si="1"/>
        <v>60</v>
      </c>
      <c r="K23" s="6">
        <v>30</v>
      </c>
      <c r="L23" s="6">
        <f t="shared" ref="L23" si="3">G23*H23+I23+J23+K23</f>
        <v>382</v>
      </c>
    </row>
    <row r="24" spans="1:12" s="3" customFormat="1" ht="15" customHeight="1">
      <c r="A24" s="21" t="s">
        <v>89</v>
      </c>
      <c r="B24" s="22"/>
      <c r="C24" s="22"/>
      <c r="D24" s="22"/>
      <c r="E24" s="22"/>
      <c r="F24" s="22"/>
      <c r="G24" s="22"/>
      <c r="H24" s="22"/>
      <c r="I24" s="23"/>
      <c r="J24" s="23"/>
      <c r="K24" s="24"/>
      <c r="L24" s="5">
        <f>SUM(L4:L23)</f>
        <v>29992</v>
      </c>
    </row>
    <row r="25" spans="1:12" s="3" customFormat="1" ht="30" customHeight="1">
      <c r="A25" s="18" t="s">
        <v>64</v>
      </c>
      <c r="B25" s="19"/>
      <c r="C25" s="19"/>
      <c r="D25" s="19"/>
      <c r="E25" s="19"/>
      <c r="F25" s="19"/>
      <c r="G25" s="19"/>
      <c r="H25" s="19"/>
      <c r="I25" s="20"/>
      <c r="J25" s="20"/>
      <c r="K25" s="20"/>
      <c r="L25" s="20"/>
    </row>
    <row r="26" spans="1:12" s="3" customFormat="1" ht="30" customHeight="1">
      <c r="A26" s="19" t="s">
        <v>32</v>
      </c>
      <c r="B26" s="19"/>
      <c r="C26" s="19"/>
      <c r="D26" s="19"/>
      <c r="E26" s="19"/>
      <c r="F26" s="19"/>
      <c r="G26" s="19"/>
      <c r="H26" s="19"/>
      <c r="I26" s="20"/>
      <c r="J26" s="20"/>
      <c r="K26" s="20"/>
      <c r="L26" s="20"/>
    </row>
    <row r="27" spans="1:12">
      <c r="G27" s="7">
        <f>SUM(G4:G23)</f>
        <v>334</v>
      </c>
    </row>
  </sheetData>
  <sortState ref="B4:L23">
    <sortCondition ref="B4:B23"/>
    <sortCondition ref="C4:C23"/>
  </sortState>
  <mergeCells count="7">
    <mergeCell ref="H1:L1"/>
    <mergeCell ref="H2:L2"/>
    <mergeCell ref="A25:L25"/>
    <mergeCell ref="A26:L26"/>
    <mergeCell ref="A24:K24"/>
    <mergeCell ref="A1:G1"/>
    <mergeCell ref="A2:G2"/>
  </mergeCells>
  <pageMargins left="0.16" right="0.17" top="0.75" bottom="0.75" header="0.3" footer="0.3"/>
  <pageSetup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2024-03-11T12:39:58Z</cp:lastPrinted>
  <dcterms:created xsi:type="dcterms:W3CDTF">2024-03-10T05:05:39Z</dcterms:created>
  <dcterms:modified xsi:type="dcterms:W3CDTF">2024-03-11T12:39:58Z</dcterms:modified>
</cp:coreProperties>
</file>