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8" i="1"/>
  <c r="G18"/>
  <c r="K16"/>
  <c r="J16"/>
  <c r="M16" s="1"/>
  <c r="K15"/>
  <c r="J15"/>
  <c r="M15" s="1"/>
  <c r="K14"/>
  <c r="J14"/>
  <c r="M14" s="1"/>
  <c r="K13"/>
  <c r="J13"/>
  <c r="M13" s="1"/>
  <c r="K12"/>
  <c r="J12"/>
  <c r="M12" s="1"/>
  <c r="K11"/>
  <c r="J11"/>
  <c r="M11" s="1"/>
  <c r="K10"/>
  <c r="J10"/>
  <c r="M10" s="1"/>
  <c r="K9"/>
  <c r="J9"/>
  <c r="M9" s="1"/>
  <c r="K8"/>
  <c r="J8"/>
  <c r="M8" s="1"/>
  <c r="K7"/>
  <c r="J7"/>
  <c r="M7" s="1"/>
  <c r="K6"/>
  <c r="J6"/>
  <c r="M6" s="1"/>
  <c r="K5"/>
  <c r="J5"/>
  <c r="M5" s="1"/>
  <c r="K4"/>
  <c r="J4"/>
  <c r="M4" s="1"/>
  <c r="M17" l="1"/>
</calcChain>
</file>

<file path=xl/sharedStrings.xml><?xml version="1.0" encoding="utf-8"?>
<sst xmlns="http://schemas.openxmlformats.org/spreadsheetml/2006/main" count="84" uniqueCount="63">
  <si>
    <t>13/9/2024</t>
  </si>
  <si>
    <t>2422</t>
  </si>
  <si>
    <t>14/9/2024</t>
  </si>
  <si>
    <t>2434/2431</t>
  </si>
  <si>
    <t>2443</t>
  </si>
  <si>
    <t>15/9/2024</t>
  </si>
  <si>
    <t>2444</t>
  </si>
  <si>
    <t>16/9/2024</t>
  </si>
  <si>
    <t>2339/2456/2457</t>
  </si>
  <si>
    <t>17/9/2024</t>
  </si>
  <si>
    <t>2448/2447</t>
  </si>
  <si>
    <t>2449/2450</t>
  </si>
  <si>
    <t>2455</t>
  </si>
  <si>
    <t>2462</t>
  </si>
  <si>
    <t>2459</t>
  </si>
  <si>
    <t>20/9/2024</t>
  </si>
  <si>
    <t>2483</t>
  </si>
  <si>
    <t>2515</t>
  </si>
  <si>
    <t>2497</t>
  </si>
  <si>
    <t>Thanking you for your business.
PRAGATI LOGISTICS</t>
  </si>
  <si>
    <t>Kindly, verify &amp; confirm within 7 days, else GST will be filed by 20th OCTOBER, 2024. 
GST to be paid by Consignor under Reverse Charge Mechanism(RCM) as per GST.</t>
  </si>
  <si>
    <t>INVOICE
PRAGATI LOGISTICS,SAMANTA SAHI 
KHUNTIA LANE,8984191006
GST No:21AGHPB9356M1Z9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</si>
  <si>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</si>
  <si>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</si>
  <si>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</si>
  <si>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</si>
  <si>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</si>
  <si>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</si>
  <si>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</si>
  <si>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</si>
  <si>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</si>
  <si>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HML</t>
  </si>
  <si>
    <t>DD.CH.</t>
  </si>
  <si>
    <t>LR CH.</t>
  </si>
  <si>
    <t>AMT.</t>
  </si>
  <si>
    <t>PL/BH/06160</t>
  </si>
  <si>
    <t>CTC</t>
  </si>
  <si>
    <t>PHULBANI</t>
  </si>
  <si>
    <t>PL/JA/13944</t>
  </si>
  <si>
    <t>KEONJHAR</t>
  </si>
  <si>
    <t>PL/JA/13945</t>
  </si>
  <si>
    <t>BARBIL</t>
  </si>
  <si>
    <t>PL/JA/13976</t>
  </si>
  <si>
    <t>JAKHAPURA</t>
  </si>
  <si>
    <t>PL/BH/06311</t>
  </si>
  <si>
    <t>KALIMELA</t>
  </si>
  <si>
    <t>PL/BH/06343</t>
  </si>
  <si>
    <t>JEYPORE</t>
  </si>
  <si>
    <t>PL/BH/06344</t>
  </si>
  <si>
    <t xml:space="preserve">PARALAKHEMUNDI </t>
  </si>
  <si>
    <t>PL/BH/06348</t>
  </si>
  <si>
    <t>SARANAKUL</t>
  </si>
  <si>
    <t>PL/BH/06349</t>
  </si>
  <si>
    <t>PL/BH/06350</t>
  </si>
  <si>
    <t>PURI</t>
  </si>
  <si>
    <t>PL/BH/06495</t>
  </si>
  <si>
    <t>RAHAMA</t>
  </si>
  <si>
    <t>PL/BH/06499</t>
  </si>
  <si>
    <t>PL/BH/06511</t>
  </si>
  <si>
    <t>BALASORE</t>
  </si>
  <si>
    <t>(RUPEES FIFTY THREE THOUSAND TWO HUNDRED TWENTY FIVE ONLY)</t>
  </si>
  <si>
    <t xml:space="preserve">Bill Date: 30/09/2024
Bill NO : 22309
Total Amount: 53225.00
</t>
  </si>
  <si>
    <t xml:space="preserve">TIDE WATER OIL CO INDIA LTD 
Address: PHULNAKHARA., CUTTACK
GST No:21AABCT1122C1ZD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</si>
</sst>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2" fontId="0" fillId="0" borderId="4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6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2" xfId="0" applyNumberFormat="1" applyBorder="1"/>
    <xf numFmtId="2" fontId="0" fillId="0" borderId="2" xfId="0" applyNumberFormat="1" applyFont="1" applyBorder="1"/>
    <xf numFmtId="2" fontId="0" fillId="0" borderId="11" xfId="0" applyNumberFormat="1" applyFont="1" applyBorder="1"/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0" fontId="0" fillId="0" borderId="16" xfId="0" applyNumberFormat="1" applyBorder="1"/>
    <xf numFmtId="2" fontId="0" fillId="0" borderId="16" xfId="0" applyNumberFormat="1" applyFont="1" applyBorder="1"/>
    <xf numFmtId="2" fontId="0" fillId="0" borderId="20" xfId="0" applyNumberFormat="1" applyFont="1" applyBorder="1"/>
    <xf numFmtId="2" fontId="2" fillId="0" borderId="14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0" fontId="2" fillId="0" borderId="17" xfId="0" applyNumberFormat="1" applyFont="1" applyBorder="1" applyAlignment="1">
      <alignment horizontal="right" vertical="center"/>
    </xf>
    <xf numFmtId="0" fontId="2" fillId="0" borderId="18" xfId="0" applyNumberFormat="1" applyFont="1" applyBorder="1" applyAlignment="1">
      <alignment horizontal="right" vertical="center"/>
    </xf>
    <xf numFmtId="0" fontId="2" fillId="0" borderId="21" xfId="0" applyNumberFormat="1" applyFont="1" applyBorder="1" applyAlignment="1">
      <alignment horizontal="right" vertical="center"/>
    </xf>
    <xf numFmtId="2" fontId="2" fillId="0" borderId="22" xfId="0" applyNumberFormat="1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left" vertical="center" wrapText="1"/>
    </xf>
    <xf numFmtId="2" fontId="2" fillId="0" borderId="19" xfId="0" applyNumberFormat="1" applyFont="1" applyBorder="1" applyAlignment="1">
      <alignment horizontal="left"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18" xfId="0" applyNumberFormat="1" applyFont="1" applyBorder="1" applyAlignment="1">
      <alignment vertical="center" wrapText="1"/>
    </xf>
    <xf numFmtId="2" fontId="2" fillId="0" borderId="19" xfId="0" applyNumberFormat="1" applyFont="1" applyBorder="1" applyAlignment="1">
      <alignment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0" borderId="13" xfId="0" applyNumberFormat="1" applyFont="1" applyBorder="1" applyAlignment="1">
      <alignment vertical="center" wrapText="1"/>
    </xf>
    <xf numFmtId="0" fontId="1" fillId="0" borderId="17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2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447675</xdr:colOff>
      <xdr:row>0</xdr:row>
      <xdr:rowOff>1076324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143500" cy="1076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V16" sqref="V16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140625" style="1" bestFit="1" customWidth="1"/>
    <col min="4" max="4" width="14.85546875" style="1" bestFit="1" customWidth="1"/>
    <col min="5" max="5" width="6.42578125" style="1" bestFit="1" customWidth="1"/>
    <col min="6" max="6" width="18.42578125" style="1" bestFit="1" customWidth="1"/>
    <col min="7" max="7" width="5.42578125" style="1" bestFit="1" customWidth="1"/>
    <col min="8" max="8" width="8.28515625" style="1" bestFit="1" customWidth="1"/>
    <col min="9" max="9" width="5.42578125" style="1" bestFit="1" customWidth="1"/>
    <col min="10" max="10" width="6.5703125" style="1" bestFit="1" customWidth="1"/>
    <col min="11" max="11" width="7.5703125" style="2" bestFit="1" customWidth="1"/>
    <col min="12" max="12" width="6.42578125" style="2" bestFit="1" customWidth="1"/>
    <col min="13" max="13" width="8.5703125" style="2" bestFit="1" customWidth="1"/>
    <col min="14" max="14" width="9.140625" style="1" customWidth="1"/>
    <col min="15" max="16384" width="9.140625" style="1"/>
  </cols>
  <sheetData>
    <row r="1" spans="1:13" ht="90" customHeight="1" thickBot="1">
      <c r="A1" s="46"/>
      <c r="B1" s="47"/>
      <c r="C1" s="47"/>
      <c r="D1" s="47"/>
      <c r="E1" s="47"/>
      <c r="F1" s="47"/>
      <c r="G1" s="47"/>
      <c r="H1" s="47"/>
      <c r="I1" s="40" t="s">
        <v>21</v>
      </c>
      <c r="J1" s="41"/>
      <c r="K1" s="41"/>
      <c r="L1" s="41"/>
      <c r="M1" s="42"/>
    </row>
    <row r="2" spans="1:13" ht="62.25" customHeight="1" thickBot="1">
      <c r="A2" s="48" t="s">
        <v>62</v>
      </c>
      <c r="B2" s="49"/>
      <c r="C2" s="49"/>
      <c r="D2" s="49"/>
      <c r="E2" s="49"/>
      <c r="F2" s="49"/>
      <c r="G2" s="49"/>
      <c r="H2" s="50"/>
      <c r="I2" s="43" t="s">
        <v>61</v>
      </c>
      <c r="J2" s="44"/>
      <c r="K2" s="44"/>
      <c r="L2" s="44"/>
      <c r="M2" s="45"/>
    </row>
    <row r="3" spans="1:13" s="3" customFormat="1" ht="15.75" thickBot="1">
      <c r="A3" s="19" t="s">
        <v>22</v>
      </c>
      <c r="B3" s="20" t="s">
        <v>23</v>
      </c>
      <c r="C3" s="20" t="s">
        <v>24</v>
      </c>
      <c r="D3" s="20" t="s">
        <v>25</v>
      </c>
      <c r="E3" s="20" t="s">
        <v>26</v>
      </c>
      <c r="F3" s="20" t="s">
        <v>27</v>
      </c>
      <c r="G3" s="20" t="s">
        <v>28</v>
      </c>
      <c r="H3" s="20" t="s">
        <v>29</v>
      </c>
      <c r="I3" s="21" t="s">
        <v>30</v>
      </c>
      <c r="J3" s="21" t="s">
        <v>31</v>
      </c>
      <c r="K3" s="21" t="s">
        <v>32</v>
      </c>
      <c r="L3" s="21" t="s">
        <v>33</v>
      </c>
      <c r="M3" s="22" t="s">
        <v>34</v>
      </c>
    </row>
    <row r="4" spans="1:13">
      <c r="A4" s="14">
        <v>1</v>
      </c>
      <c r="B4" s="15" t="s">
        <v>0</v>
      </c>
      <c r="C4" s="15" t="s">
        <v>35</v>
      </c>
      <c r="D4" s="15" t="s">
        <v>1</v>
      </c>
      <c r="E4" s="16" t="s">
        <v>36</v>
      </c>
      <c r="F4" s="15" t="s">
        <v>37</v>
      </c>
      <c r="G4" s="15">
        <v>132</v>
      </c>
      <c r="H4" s="15">
        <v>1562</v>
      </c>
      <c r="I4" s="17">
        <v>3</v>
      </c>
      <c r="J4" s="17">
        <f t="shared" ref="J4:J16" si="0">G4*2</f>
        <v>264</v>
      </c>
      <c r="K4" s="17">
        <f t="shared" ref="K4:K16" si="1">G4*10</f>
        <v>1320</v>
      </c>
      <c r="L4" s="17">
        <v>40</v>
      </c>
      <c r="M4" s="18">
        <f t="shared" ref="M4:M16" si="2">H4*I4+J4+K4+L4</f>
        <v>6310</v>
      </c>
    </row>
    <row r="5" spans="1:13">
      <c r="A5" s="8">
        <v>2</v>
      </c>
      <c r="B5" s="4" t="s">
        <v>2</v>
      </c>
      <c r="C5" s="4" t="s">
        <v>38</v>
      </c>
      <c r="D5" s="4" t="s">
        <v>3</v>
      </c>
      <c r="E5" s="5" t="s">
        <v>36</v>
      </c>
      <c r="F5" s="4" t="s">
        <v>39</v>
      </c>
      <c r="G5" s="4">
        <v>141</v>
      </c>
      <c r="H5" s="4">
        <v>3108</v>
      </c>
      <c r="I5" s="6">
        <v>2.5</v>
      </c>
      <c r="J5" s="6">
        <f t="shared" si="0"/>
        <v>282</v>
      </c>
      <c r="K5" s="6">
        <f t="shared" si="1"/>
        <v>1410</v>
      </c>
      <c r="L5" s="6">
        <v>40</v>
      </c>
      <c r="M5" s="9">
        <f t="shared" si="2"/>
        <v>9502</v>
      </c>
    </row>
    <row r="6" spans="1:13">
      <c r="A6" s="8">
        <v>3</v>
      </c>
      <c r="B6" s="4" t="s">
        <v>2</v>
      </c>
      <c r="C6" s="4" t="s">
        <v>40</v>
      </c>
      <c r="D6" s="4" t="s">
        <v>4</v>
      </c>
      <c r="E6" s="5" t="s">
        <v>36</v>
      </c>
      <c r="F6" s="4" t="s">
        <v>41</v>
      </c>
      <c r="G6" s="4">
        <v>27</v>
      </c>
      <c r="H6" s="4">
        <v>1640</v>
      </c>
      <c r="I6" s="6">
        <v>3</v>
      </c>
      <c r="J6" s="6">
        <f t="shared" si="0"/>
        <v>54</v>
      </c>
      <c r="K6" s="6">
        <f t="shared" si="1"/>
        <v>270</v>
      </c>
      <c r="L6" s="6">
        <v>40</v>
      </c>
      <c r="M6" s="9">
        <f t="shared" si="2"/>
        <v>5284</v>
      </c>
    </row>
    <row r="7" spans="1:13">
      <c r="A7" s="8">
        <v>4</v>
      </c>
      <c r="B7" s="4" t="s">
        <v>5</v>
      </c>
      <c r="C7" s="4" t="s">
        <v>42</v>
      </c>
      <c r="D7" s="4" t="s">
        <v>6</v>
      </c>
      <c r="E7" s="5" t="s">
        <v>36</v>
      </c>
      <c r="F7" s="5" t="s">
        <v>43</v>
      </c>
      <c r="G7" s="4">
        <v>7</v>
      </c>
      <c r="H7" s="4">
        <v>1410</v>
      </c>
      <c r="I7" s="6">
        <v>2.5</v>
      </c>
      <c r="J7" s="6">
        <f t="shared" si="0"/>
        <v>14</v>
      </c>
      <c r="K7" s="6">
        <f t="shared" si="1"/>
        <v>70</v>
      </c>
      <c r="L7" s="6">
        <v>40</v>
      </c>
      <c r="M7" s="9">
        <f t="shared" si="2"/>
        <v>3649</v>
      </c>
    </row>
    <row r="8" spans="1:13">
      <c r="A8" s="8">
        <v>5</v>
      </c>
      <c r="B8" s="4" t="s">
        <v>7</v>
      </c>
      <c r="C8" s="4" t="s">
        <v>44</v>
      </c>
      <c r="D8" s="4" t="s">
        <v>8</v>
      </c>
      <c r="E8" s="5" t="s">
        <v>36</v>
      </c>
      <c r="F8" s="4" t="s">
        <v>45</v>
      </c>
      <c r="G8" s="4">
        <v>138</v>
      </c>
      <c r="H8" s="4">
        <v>2246</v>
      </c>
      <c r="I8" s="6">
        <v>5</v>
      </c>
      <c r="J8" s="6">
        <f t="shared" si="0"/>
        <v>276</v>
      </c>
      <c r="K8" s="6">
        <f t="shared" si="1"/>
        <v>1380</v>
      </c>
      <c r="L8" s="6">
        <v>40</v>
      </c>
      <c r="M8" s="9">
        <f t="shared" si="2"/>
        <v>12926</v>
      </c>
    </row>
    <row r="9" spans="1:13">
      <c r="A9" s="8">
        <v>6</v>
      </c>
      <c r="B9" s="4" t="s">
        <v>9</v>
      </c>
      <c r="C9" s="4" t="s">
        <v>46</v>
      </c>
      <c r="D9" s="4" t="s">
        <v>10</v>
      </c>
      <c r="E9" s="5" t="s">
        <v>36</v>
      </c>
      <c r="F9" s="4" t="s">
        <v>47</v>
      </c>
      <c r="G9" s="4">
        <v>40</v>
      </c>
      <c r="H9" s="4">
        <v>640</v>
      </c>
      <c r="I9" s="6">
        <v>4.5</v>
      </c>
      <c r="J9" s="6">
        <f t="shared" si="0"/>
        <v>80</v>
      </c>
      <c r="K9" s="6">
        <f t="shared" si="1"/>
        <v>400</v>
      </c>
      <c r="L9" s="6">
        <v>40</v>
      </c>
      <c r="M9" s="9">
        <f t="shared" si="2"/>
        <v>3400</v>
      </c>
    </row>
    <row r="10" spans="1:13">
      <c r="A10" s="8">
        <v>7</v>
      </c>
      <c r="B10" s="4" t="s">
        <v>9</v>
      </c>
      <c r="C10" s="4" t="s">
        <v>48</v>
      </c>
      <c r="D10" s="4" t="s">
        <v>11</v>
      </c>
      <c r="E10" s="5" t="s">
        <v>36</v>
      </c>
      <c r="F10" s="4" t="s">
        <v>49</v>
      </c>
      <c r="G10" s="4">
        <v>64</v>
      </c>
      <c r="H10" s="4">
        <v>920</v>
      </c>
      <c r="I10" s="6">
        <v>3.5</v>
      </c>
      <c r="J10" s="6">
        <f t="shared" si="0"/>
        <v>128</v>
      </c>
      <c r="K10" s="6">
        <f t="shared" si="1"/>
        <v>640</v>
      </c>
      <c r="L10" s="6">
        <v>40</v>
      </c>
      <c r="M10" s="9">
        <f t="shared" si="2"/>
        <v>4028</v>
      </c>
    </row>
    <row r="11" spans="1:13">
      <c r="A11" s="8">
        <v>8</v>
      </c>
      <c r="B11" s="4" t="s">
        <v>9</v>
      </c>
      <c r="C11" s="4" t="s">
        <v>50</v>
      </c>
      <c r="D11" s="4" t="s">
        <v>12</v>
      </c>
      <c r="E11" s="5" t="s">
        <v>36</v>
      </c>
      <c r="F11" s="4" t="s">
        <v>51</v>
      </c>
      <c r="G11" s="4">
        <v>12</v>
      </c>
      <c r="H11" s="4">
        <v>165</v>
      </c>
      <c r="I11" s="6">
        <v>2.5</v>
      </c>
      <c r="J11" s="6">
        <f t="shared" si="0"/>
        <v>24</v>
      </c>
      <c r="K11" s="6">
        <f t="shared" si="1"/>
        <v>120</v>
      </c>
      <c r="L11" s="6">
        <v>40</v>
      </c>
      <c r="M11" s="9">
        <f t="shared" si="2"/>
        <v>596.5</v>
      </c>
    </row>
    <row r="12" spans="1:13">
      <c r="A12" s="8">
        <v>9</v>
      </c>
      <c r="B12" s="4" t="s">
        <v>9</v>
      </c>
      <c r="C12" s="4" t="s">
        <v>52</v>
      </c>
      <c r="D12" s="4" t="s">
        <v>13</v>
      </c>
      <c r="E12" s="5" t="s">
        <v>36</v>
      </c>
      <c r="F12" s="4" t="s">
        <v>41</v>
      </c>
      <c r="G12" s="4">
        <v>1</v>
      </c>
      <c r="H12" s="4">
        <v>210</v>
      </c>
      <c r="I12" s="6">
        <v>3</v>
      </c>
      <c r="J12" s="6">
        <f t="shared" si="0"/>
        <v>2</v>
      </c>
      <c r="K12" s="6">
        <f t="shared" si="1"/>
        <v>10</v>
      </c>
      <c r="L12" s="6">
        <v>40</v>
      </c>
      <c r="M12" s="9">
        <f t="shared" si="2"/>
        <v>682</v>
      </c>
    </row>
    <row r="13" spans="1:13">
      <c r="A13" s="8">
        <v>10</v>
      </c>
      <c r="B13" s="4" t="s">
        <v>9</v>
      </c>
      <c r="C13" s="4" t="s">
        <v>53</v>
      </c>
      <c r="D13" s="4" t="s">
        <v>14</v>
      </c>
      <c r="E13" s="5" t="s">
        <v>36</v>
      </c>
      <c r="F13" s="4" t="s">
        <v>54</v>
      </c>
      <c r="G13" s="4">
        <v>28</v>
      </c>
      <c r="H13" s="4">
        <v>560</v>
      </c>
      <c r="I13" s="6">
        <v>2.5</v>
      </c>
      <c r="J13" s="6">
        <f t="shared" si="0"/>
        <v>56</v>
      </c>
      <c r="K13" s="6">
        <f t="shared" si="1"/>
        <v>280</v>
      </c>
      <c r="L13" s="6">
        <v>40</v>
      </c>
      <c r="M13" s="9">
        <f t="shared" si="2"/>
        <v>1776</v>
      </c>
    </row>
    <row r="14" spans="1:13">
      <c r="A14" s="8">
        <v>11</v>
      </c>
      <c r="B14" s="4" t="s">
        <v>15</v>
      </c>
      <c r="C14" s="4" t="s">
        <v>55</v>
      </c>
      <c r="D14" s="4" t="s">
        <v>17</v>
      </c>
      <c r="E14" s="5" t="s">
        <v>36</v>
      </c>
      <c r="F14" s="4" t="s">
        <v>56</v>
      </c>
      <c r="G14" s="4">
        <v>68</v>
      </c>
      <c r="H14" s="4">
        <v>998</v>
      </c>
      <c r="I14" s="6">
        <v>2.5</v>
      </c>
      <c r="J14" s="6">
        <f t="shared" si="0"/>
        <v>136</v>
      </c>
      <c r="K14" s="6">
        <f t="shared" si="1"/>
        <v>680</v>
      </c>
      <c r="L14" s="6">
        <v>40</v>
      </c>
      <c r="M14" s="9">
        <f t="shared" si="2"/>
        <v>3351</v>
      </c>
    </row>
    <row r="15" spans="1:13">
      <c r="A15" s="8">
        <v>12</v>
      </c>
      <c r="B15" s="4" t="s">
        <v>15</v>
      </c>
      <c r="C15" s="4" t="s">
        <v>57</v>
      </c>
      <c r="D15" s="4" t="s">
        <v>16</v>
      </c>
      <c r="E15" s="5" t="s">
        <v>36</v>
      </c>
      <c r="F15" s="4" t="s">
        <v>39</v>
      </c>
      <c r="G15" s="4">
        <v>1</v>
      </c>
      <c r="H15" s="4">
        <v>210</v>
      </c>
      <c r="I15" s="6">
        <v>2.5</v>
      </c>
      <c r="J15" s="6">
        <f t="shared" si="0"/>
        <v>2</v>
      </c>
      <c r="K15" s="6">
        <f t="shared" si="1"/>
        <v>10</v>
      </c>
      <c r="L15" s="6">
        <v>40</v>
      </c>
      <c r="M15" s="9">
        <f t="shared" si="2"/>
        <v>577</v>
      </c>
    </row>
    <row r="16" spans="1:13" ht="15.75" thickBot="1">
      <c r="A16" s="23">
        <v>13</v>
      </c>
      <c r="B16" s="24" t="s">
        <v>15</v>
      </c>
      <c r="C16" s="24" t="s">
        <v>58</v>
      </c>
      <c r="D16" s="24" t="s">
        <v>18</v>
      </c>
      <c r="E16" s="25" t="s">
        <v>36</v>
      </c>
      <c r="F16" s="24" t="s">
        <v>59</v>
      </c>
      <c r="G16" s="24">
        <v>19</v>
      </c>
      <c r="H16" s="24">
        <v>350</v>
      </c>
      <c r="I16" s="26">
        <v>2.5</v>
      </c>
      <c r="J16" s="26">
        <f t="shared" si="0"/>
        <v>38</v>
      </c>
      <c r="K16" s="26">
        <f t="shared" si="1"/>
        <v>190</v>
      </c>
      <c r="L16" s="26">
        <v>40</v>
      </c>
      <c r="M16" s="27">
        <f t="shared" si="2"/>
        <v>1143</v>
      </c>
    </row>
    <row r="17" spans="1:13" ht="15.75" thickBot="1">
      <c r="A17" s="37" t="s">
        <v>60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28">
        <f>ROUND(SUM(M4:M16),0)</f>
        <v>53225</v>
      </c>
    </row>
    <row r="18" spans="1:13">
      <c r="A18" s="10"/>
      <c r="B18" s="11"/>
      <c r="C18" s="11"/>
      <c r="D18" s="11"/>
      <c r="E18" s="11"/>
      <c r="F18" s="11"/>
      <c r="G18" s="7">
        <f>SUM(G4:G16)</f>
        <v>678</v>
      </c>
      <c r="H18" s="7">
        <f>SUM(H4:H16)</f>
        <v>14019</v>
      </c>
      <c r="I18" s="12"/>
      <c r="J18" s="12"/>
      <c r="K18" s="12"/>
      <c r="L18" s="12"/>
      <c r="M18" s="13"/>
    </row>
    <row r="19" spans="1:13" s="3" customFormat="1" ht="30" customHeight="1">
      <c r="A19" s="29" t="s">
        <v>20</v>
      </c>
      <c r="B19" s="30"/>
      <c r="C19" s="30"/>
      <c r="D19" s="30"/>
      <c r="E19" s="30"/>
      <c r="F19" s="30"/>
      <c r="G19" s="30"/>
      <c r="H19" s="30"/>
      <c r="I19" s="30"/>
      <c r="J19" s="30"/>
      <c r="K19" s="31"/>
      <c r="L19" s="31"/>
      <c r="M19" s="32"/>
    </row>
    <row r="20" spans="1:13" s="3" customFormat="1" ht="30" customHeight="1" thickBot="1">
      <c r="A20" s="33" t="s">
        <v>19</v>
      </c>
      <c r="B20" s="34"/>
      <c r="C20" s="34"/>
      <c r="D20" s="34"/>
      <c r="E20" s="34"/>
      <c r="F20" s="34"/>
      <c r="G20" s="34"/>
      <c r="H20" s="34"/>
      <c r="I20" s="34"/>
      <c r="J20" s="34"/>
      <c r="K20" s="35"/>
      <c r="L20" s="35"/>
      <c r="M20" s="36"/>
    </row>
  </sheetData>
  <mergeCells count="7">
    <mergeCell ref="A19:M19"/>
    <mergeCell ref="A20:M20"/>
    <mergeCell ref="A17:L17"/>
    <mergeCell ref="I1:M1"/>
    <mergeCell ref="I2:M2"/>
    <mergeCell ref="A1:H1"/>
    <mergeCell ref="A2:H2"/>
  </mergeCells>
  <pageMargins left="0.19685039370078741" right="0.23622047244094491" top="0.74803149606299213" bottom="0.74803149606299213" header="0.31496062992125984" footer="0.31496062992125984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ARATA</cp:lastModifiedBy>
  <cp:lastPrinted>2024-10-08T14:29:37Z</cp:lastPrinted>
  <dcterms:modified xsi:type="dcterms:W3CDTF">2024-10-11T12:44:22Z</dcterms:modified>
</cp:coreProperties>
</file>