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Invoice!$H$1:$H$19</definedName>
  </definedNames>
  <calcPr calcId="124519"/>
</workbook>
</file>

<file path=xl/calcChain.xml><?xml version="1.0" encoding="utf-8"?>
<calcChain xmlns="http://schemas.openxmlformats.org/spreadsheetml/2006/main">
  <c r="I5" i="1"/>
  <c r="I6"/>
  <c r="K6" s="1"/>
  <c r="I7"/>
  <c r="I8"/>
  <c r="K8" s="1"/>
  <c r="I9"/>
  <c r="I10"/>
  <c r="K10" s="1"/>
  <c r="I11"/>
  <c r="I12"/>
  <c r="I13"/>
  <c r="I14"/>
  <c r="I15"/>
  <c r="K15" s="1"/>
  <c r="I4"/>
  <c r="K4" s="1"/>
  <c r="K16" s="1"/>
  <c r="H13"/>
  <c r="K13" s="1"/>
  <c r="H11"/>
  <c r="K11" s="1"/>
  <c r="H9"/>
  <c r="K9" s="1"/>
  <c r="H7"/>
  <c r="K7" s="1"/>
  <c r="H5"/>
  <c r="K5" s="1"/>
  <c r="H4"/>
  <c r="H12"/>
  <c r="K12" s="1"/>
  <c r="H14"/>
  <c r="K14" s="1"/>
</calcChain>
</file>

<file path=xl/sharedStrings.xml><?xml version="1.0" encoding="utf-8"?>
<sst xmlns="http://schemas.openxmlformats.org/spreadsheetml/2006/main" count="77" uniqueCount="58">
  <si>
    <t>INVOICE
PRAGATI LOGISTICS,SAMANTA SAHI KHUNTIA LANE,8984191006
GST No:21AGHPB9356M1Z9</t>
  </si>
  <si>
    <t>DD</t>
  </si>
  <si>
    <t>01/2/2024</t>
  </si>
  <si>
    <t>660</t>
  </si>
  <si>
    <t>658</t>
  </si>
  <si>
    <t>07/2/2024</t>
  </si>
  <si>
    <t>686</t>
  </si>
  <si>
    <t>17/2/2024</t>
  </si>
  <si>
    <t>696</t>
  </si>
  <si>
    <t>21/2/2024</t>
  </si>
  <si>
    <t>707</t>
  </si>
  <si>
    <t>23/2/2024</t>
  </si>
  <si>
    <t>718</t>
  </si>
  <si>
    <t>Kindly, verify &amp; confirm within 7 days, else GST will be filed by 20th February, 2024. 
GST to be paid by Consignor under Reverse Charge Mechanism(RCM) as per GST.</t>
  </si>
  <si>
    <t>Thanking you for your business.
PRAGATI LOGISTICS</t>
  </si>
  <si>
    <t>724</t>
  </si>
  <si>
    <t>24/2/2024</t>
  </si>
  <si>
    <t>716</t>
  </si>
  <si>
    <t>689</t>
  </si>
  <si>
    <t>13/2/2024</t>
  </si>
  <si>
    <t>665/666/667</t>
  </si>
  <si>
    <t>670</t>
  </si>
  <si>
    <t>661/662/663</t>
  </si>
  <si>
    <t>SL</t>
  </si>
  <si>
    <t>DATE</t>
  </si>
  <si>
    <t>LR NO</t>
  </si>
  <si>
    <t>FROM</t>
  </si>
  <si>
    <t>BARIPADA</t>
  </si>
  <si>
    <t>KHARIAR ROAD</t>
  </si>
  <si>
    <t>BHADRAK</t>
  </si>
  <si>
    <t>JAJPUR ROAD</t>
  </si>
  <si>
    <t>JAGATSINGHPUR</t>
  </si>
  <si>
    <t>PURI</t>
  </si>
  <si>
    <t>ANGUL</t>
  </si>
  <si>
    <t>BALASORE</t>
  </si>
  <si>
    <t>JEYPORE</t>
  </si>
  <si>
    <t>TO</t>
  </si>
  <si>
    <t>INV NO</t>
  </si>
  <si>
    <t>CASE</t>
  </si>
  <si>
    <t>RATE</t>
  </si>
  <si>
    <t>PL/JA/26237</t>
  </si>
  <si>
    <t>PL/JA/26357</t>
  </si>
  <si>
    <t>PL/JA/27038</t>
  </si>
  <si>
    <t>PL/JA/27889</t>
  </si>
  <si>
    <t>PL/JA/28360</t>
  </si>
  <si>
    <t>PL/JA/28427</t>
  </si>
  <si>
    <t>PL/JA/26256</t>
  </si>
  <si>
    <t>PL/JA/26255</t>
  </si>
  <si>
    <t>PL/JA/26358</t>
  </si>
  <si>
    <t>PL/JA/27571</t>
  </si>
  <si>
    <t>PL/JA/28502</t>
  </si>
  <si>
    <t>PL/JA/28625</t>
  </si>
  <si>
    <t>CTC</t>
  </si>
  <si>
    <t>LR</t>
  </si>
  <si>
    <t>AMOUNT</t>
  </si>
  <si>
    <t xml:space="preserve">ULTIMA SEARCH
Address:JAGATPUR-CTC,0671243225
GST No:21AAAFU7129A1ZS
</t>
  </si>
  <si>
    <t>(RUPEES SIX THOUSAND THREE HUNDRED NINETY ONLY)</t>
  </si>
  <si>
    <t xml:space="preserve">Bill Date:02/29/2024
Bill #:Inv-39907/23-24
Total Amount:6390.00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</si>
</sst>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7</xdr:col>
      <xdr:colOff>47625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41529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ID%2021-23/2021-2022/PAID%20BILL%202023/PAID%20BILL%20NOVEMBER/ULTIMAR%20SEARCH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456</v>
          </cell>
          <cell r="G4">
            <v>2</v>
          </cell>
          <cell r="H4">
            <v>80</v>
          </cell>
        </row>
        <row r="5">
          <cell r="E5" t="str">
            <v>JHUMPURA</v>
          </cell>
          <cell r="F5" t="str">
            <v>461</v>
          </cell>
          <cell r="G5">
            <v>4</v>
          </cell>
          <cell r="H5">
            <v>90</v>
          </cell>
        </row>
        <row r="6">
          <cell r="E6" t="str">
            <v>JHUMPURA</v>
          </cell>
          <cell r="F6" t="str">
            <v>472</v>
          </cell>
          <cell r="G6">
            <v>10</v>
          </cell>
          <cell r="H6">
            <v>90</v>
          </cell>
        </row>
        <row r="7">
          <cell r="E7" t="str">
            <v>BARIPADA</v>
          </cell>
          <cell r="F7" t="str">
            <v>0505</v>
          </cell>
          <cell r="G7">
            <v>4</v>
          </cell>
          <cell r="H7">
            <v>80</v>
          </cell>
        </row>
        <row r="8">
          <cell r="E8" t="str">
            <v>KHARIAR ROAD</v>
          </cell>
          <cell r="F8" t="str">
            <v>504</v>
          </cell>
          <cell r="G8">
            <v>13</v>
          </cell>
          <cell r="H8">
            <v>110</v>
          </cell>
        </row>
        <row r="9">
          <cell r="E9" t="str">
            <v>JAJPUR ROAD</v>
          </cell>
          <cell r="F9" t="str">
            <v>0511</v>
          </cell>
          <cell r="G9">
            <v>8</v>
          </cell>
          <cell r="H9">
            <v>60</v>
          </cell>
        </row>
        <row r="10">
          <cell r="E10" t="str">
            <v>PURI</v>
          </cell>
          <cell r="F10" t="str">
            <v>514/515</v>
          </cell>
          <cell r="G10">
            <v>10</v>
          </cell>
          <cell r="H10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P10" sqref="P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.85546875" style="1" bestFit="1" customWidth="1"/>
    <col min="6" max="6" width="11.7109375" style="1" bestFit="1" customWidth="1"/>
    <col min="7" max="7" width="5.42578125" style="1" bestFit="1" customWidth="1"/>
    <col min="8" max="8" width="6.5703125" style="2" bestFit="1" customWidth="1"/>
    <col min="9" max="9" width="6.85546875" style="2" customWidth="1"/>
    <col min="10" max="10" width="7.855468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</row>
    <row r="2" spans="1:11" ht="60" customHeight="1">
      <c r="A2" s="15" t="s">
        <v>55</v>
      </c>
      <c r="B2" s="16"/>
      <c r="C2" s="16"/>
      <c r="D2" s="16"/>
      <c r="E2" s="16"/>
      <c r="F2" s="16"/>
      <c r="G2" s="16"/>
      <c r="H2" s="17"/>
      <c r="I2" s="19" t="s">
        <v>57</v>
      </c>
      <c r="J2" s="19"/>
      <c r="K2" s="19"/>
    </row>
    <row r="3" spans="1:11" s="3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36</v>
      </c>
      <c r="F3" s="5" t="s">
        <v>37</v>
      </c>
      <c r="G3" s="5" t="s">
        <v>38</v>
      </c>
      <c r="H3" s="7" t="s">
        <v>39</v>
      </c>
      <c r="I3" s="7" t="s">
        <v>1</v>
      </c>
      <c r="J3" s="7" t="s">
        <v>53</v>
      </c>
      <c r="K3" s="7" t="s">
        <v>54</v>
      </c>
    </row>
    <row r="4" spans="1:11" ht="15" customHeight="1">
      <c r="A4" s="4">
        <v>1</v>
      </c>
      <c r="B4" s="4" t="s">
        <v>2</v>
      </c>
      <c r="C4" s="4" t="s">
        <v>40</v>
      </c>
      <c r="D4" s="8" t="s">
        <v>52</v>
      </c>
      <c r="E4" s="4" t="s">
        <v>27</v>
      </c>
      <c r="F4" s="4" t="s">
        <v>3</v>
      </c>
      <c r="G4" s="4">
        <v>4</v>
      </c>
      <c r="H4" s="6">
        <f>VLOOKUP(E4,[1]Invoice!$E$4:$H$10,4,FALSE)</f>
        <v>80</v>
      </c>
      <c r="I4" s="6">
        <f>G4*8</f>
        <v>32</v>
      </c>
      <c r="J4" s="6">
        <v>50</v>
      </c>
      <c r="K4" s="6">
        <f>G4*H4+I4+J4</f>
        <v>402</v>
      </c>
    </row>
    <row r="5" spans="1:11" ht="15" customHeight="1">
      <c r="A5" s="4">
        <v>2</v>
      </c>
      <c r="B5" s="4" t="s">
        <v>2</v>
      </c>
      <c r="C5" s="4" t="s">
        <v>41</v>
      </c>
      <c r="D5" s="8" t="s">
        <v>52</v>
      </c>
      <c r="E5" s="4" t="s">
        <v>28</v>
      </c>
      <c r="F5" s="4" t="s">
        <v>4</v>
      </c>
      <c r="G5" s="4">
        <v>10</v>
      </c>
      <c r="H5" s="6">
        <f>VLOOKUP(E5,[1]Invoice!$E$4:$H$10,4,FALSE)</f>
        <v>110</v>
      </c>
      <c r="I5" s="6">
        <f t="shared" ref="I5:I15" si="0">G5*8</f>
        <v>80</v>
      </c>
      <c r="J5" s="6">
        <v>50</v>
      </c>
      <c r="K5" s="6">
        <f t="shared" ref="K5:K15" si="1">G5*H5+I5+J5</f>
        <v>1230</v>
      </c>
    </row>
    <row r="6" spans="1:11" ht="15" customHeight="1">
      <c r="A6" s="4">
        <v>3</v>
      </c>
      <c r="B6" s="4" t="s">
        <v>2</v>
      </c>
      <c r="C6" s="4" t="s">
        <v>46</v>
      </c>
      <c r="D6" s="8" t="s">
        <v>52</v>
      </c>
      <c r="E6" s="4" t="s">
        <v>31</v>
      </c>
      <c r="F6" s="4" t="s">
        <v>22</v>
      </c>
      <c r="G6" s="4">
        <v>7</v>
      </c>
      <c r="H6" s="6">
        <v>50</v>
      </c>
      <c r="I6" s="6">
        <f t="shared" si="0"/>
        <v>56</v>
      </c>
      <c r="J6" s="6">
        <v>50</v>
      </c>
      <c r="K6" s="6">
        <f t="shared" si="1"/>
        <v>456</v>
      </c>
    </row>
    <row r="7" spans="1:11" ht="15" customHeight="1">
      <c r="A7" s="4">
        <v>4</v>
      </c>
      <c r="B7" s="4" t="s">
        <v>2</v>
      </c>
      <c r="C7" s="4" t="s">
        <v>47</v>
      </c>
      <c r="D7" s="8" t="s">
        <v>52</v>
      </c>
      <c r="E7" s="4" t="s">
        <v>32</v>
      </c>
      <c r="F7" s="4" t="s">
        <v>21</v>
      </c>
      <c r="G7" s="4">
        <v>2</v>
      </c>
      <c r="H7" s="6">
        <f>VLOOKUP(E7,[1]Invoice!$E$4:$H$10,4,FALSE)</f>
        <v>60</v>
      </c>
      <c r="I7" s="6">
        <f t="shared" si="0"/>
        <v>16</v>
      </c>
      <c r="J7" s="6">
        <v>50</v>
      </c>
      <c r="K7" s="6">
        <f t="shared" si="1"/>
        <v>186</v>
      </c>
    </row>
    <row r="8" spans="1:11" ht="15" customHeight="1">
      <c r="A8" s="4">
        <v>5</v>
      </c>
      <c r="B8" s="4" t="s">
        <v>2</v>
      </c>
      <c r="C8" s="4" t="s">
        <v>48</v>
      </c>
      <c r="D8" s="8" t="s">
        <v>52</v>
      </c>
      <c r="E8" s="4" t="s">
        <v>33</v>
      </c>
      <c r="F8" s="4" t="s">
        <v>20</v>
      </c>
      <c r="G8" s="4">
        <v>6</v>
      </c>
      <c r="H8" s="6">
        <v>80</v>
      </c>
      <c r="I8" s="6">
        <f t="shared" si="0"/>
        <v>48</v>
      </c>
      <c r="J8" s="6">
        <v>50</v>
      </c>
      <c r="K8" s="6">
        <f t="shared" si="1"/>
        <v>578</v>
      </c>
    </row>
    <row r="9" spans="1:11" ht="15" customHeight="1">
      <c r="A9" s="4">
        <v>6</v>
      </c>
      <c r="B9" s="4" t="s">
        <v>5</v>
      </c>
      <c r="C9" s="4" t="s">
        <v>42</v>
      </c>
      <c r="D9" s="8" t="s">
        <v>52</v>
      </c>
      <c r="E9" s="4" t="s">
        <v>27</v>
      </c>
      <c r="F9" s="4" t="s">
        <v>6</v>
      </c>
      <c r="G9" s="4">
        <v>3</v>
      </c>
      <c r="H9" s="6">
        <f>VLOOKUP(E9,[1]Invoice!$E$4:$H$10,4,FALSE)</f>
        <v>80</v>
      </c>
      <c r="I9" s="6">
        <f t="shared" si="0"/>
        <v>24</v>
      </c>
      <c r="J9" s="6">
        <v>50</v>
      </c>
      <c r="K9" s="6">
        <f t="shared" si="1"/>
        <v>314</v>
      </c>
    </row>
    <row r="10" spans="1:11" ht="15" customHeight="1">
      <c r="A10" s="4">
        <v>7</v>
      </c>
      <c r="B10" s="4" t="s">
        <v>19</v>
      </c>
      <c r="C10" s="4" t="s">
        <v>49</v>
      </c>
      <c r="D10" s="8" t="s">
        <v>52</v>
      </c>
      <c r="E10" s="4" t="s">
        <v>34</v>
      </c>
      <c r="F10" s="4" t="s">
        <v>18</v>
      </c>
      <c r="G10" s="4">
        <v>7</v>
      </c>
      <c r="H10" s="6">
        <v>90</v>
      </c>
      <c r="I10" s="6">
        <f t="shared" si="0"/>
        <v>56</v>
      </c>
      <c r="J10" s="6">
        <v>50</v>
      </c>
      <c r="K10" s="6">
        <f t="shared" si="1"/>
        <v>736</v>
      </c>
    </row>
    <row r="11" spans="1:11" ht="15" customHeight="1">
      <c r="A11" s="4">
        <v>8</v>
      </c>
      <c r="B11" s="4" t="s">
        <v>7</v>
      </c>
      <c r="C11" s="4" t="s">
        <v>43</v>
      </c>
      <c r="D11" s="8" t="s">
        <v>52</v>
      </c>
      <c r="E11" s="4" t="s">
        <v>27</v>
      </c>
      <c r="F11" s="4" t="s">
        <v>8</v>
      </c>
      <c r="G11" s="4">
        <v>2</v>
      </c>
      <c r="H11" s="6">
        <f>VLOOKUP(E11,[1]Invoice!$E$4:$H$10,4,FALSE)</f>
        <v>80</v>
      </c>
      <c r="I11" s="6">
        <f t="shared" si="0"/>
        <v>16</v>
      </c>
      <c r="J11" s="6">
        <v>50</v>
      </c>
      <c r="K11" s="6">
        <f t="shared" si="1"/>
        <v>226</v>
      </c>
    </row>
    <row r="12" spans="1:11" ht="15" customHeight="1">
      <c r="A12" s="4">
        <v>9</v>
      </c>
      <c r="B12" s="4" t="s">
        <v>9</v>
      </c>
      <c r="C12" s="4" t="s">
        <v>44</v>
      </c>
      <c r="D12" s="8" t="s">
        <v>52</v>
      </c>
      <c r="E12" s="4" t="s">
        <v>29</v>
      </c>
      <c r="F12" s="4" t="s">
        <v>10</v>
      </c>
      <c r="G12" s="4">
        <v>3</v>
      </c>
      <c r="H12" s="6">
        <f>VLOOKUP(E12,Invoice!$E$4:$H$11,4,FALSE)</f>
        <v>80</v>
      </c>
      <c r="I12" s="6">
        <f t="shared" si="0"/>
        <v>24</v>
      </c>
      <c r="J12" s="6">
        <v>50</v>
      </c>
      <c r="K12" s="6">
        <f t="shared" si="1"/>
        <v>314</v>
      </c>
    </row>
    <row r="13" spans="1:11" ht="15" customHeight="1">
      <c r="A13" s="4">
        <v>10</v>
      </c>
      <c r="B13" s="4" t="s">
        <v>11</v>
      </c>
      <c r="C13" s="4" t="s">
        <v>45</v>
      </c>
      <c r="D13" s="8" t="s">
        <v>52</v>
      </c>
      <c r="E13" s="4" t="s">
        <v>30</v>
      </c>
      <c r="F13" s="4" t="s">
        <v>12</v>
      </c>
      <c r="G13" s="4">
        <v>7</v>
      </c>
      <c r="H13" s="6">
        <f>VLOOKUP(E13,[1]Invoice!$E$4:$H$10,4,FALSE)</f>
        <v>60</v>
      </c>
      <c r="I13" s="6">
        <f t="shared" si="0"/>
        <v>56</v>
      </c>
      <c r="J13" s="6">
        <v>50</v>
      </c>
      <c r="K13" s="6">
        <f t="shared" si="1"/>
        <v>526</v>
      </c>
    </row>
    <row r="14" spans="1:11" ht="15" customHeight="1">
      <c r="A14" s="4">
        <v>11</v>
      </c>
      <c r="B14" s="4" t="s">
        <v>16</v>
      </c>
      <c r="C14" s="4" t="s">
        <v>50</v>
      </c>
      <c r="D14" s="8" t="s">
        <v>52</v>
      </c>
      <c r="E14" s="4" t="s">
        <v>35</v>
      </c>
      <c r="F14" s="4" t="s">
        <v>17</v>
      </c>
      <c r="G14" s="4">
        <v>9</v>
      </c>
      <c r="H14" s="6">
        <f>VLOOKUP(E14,Invoice!$E$4:$H$11,4,FALSE)</f>
        <v>90</v>
      </c>
      <c r="I14" s="6">
        <f t="shared" si="0"/>
        <v>72</v>
      </c>
      <c r="J14" s="6">
        <v>50</v>
      </c>
      <c r="K14" s="6">
        <f t="shared" si="1"/>
        <v>932</v>
      </c>
    </row>
    <row r="15" spans="1:11" ht="15" customHeight="1">
      <c r="A15" s="4">
        <v>12</v>
      </c>
      <c r="B15" s="4" t="s">
        <v>16</v>
      </c>
      <c r="C15" s="4" t="s">
        <v>51</v>
      </c>
      <c r="D15" s="8" t="s">
        <v>52</v>
      </c>
      <c r="E15" s="4" t="s">
        <v>33</v>
      </c>
      <c r="F15" s="4" t="s">
        <v>15</v>
      </c>
      <c r="G15" s="4">
        <v>5</v>
      </c>
      <c r="H15" s="6">
        <v>80</v>
      </c>
      <c r="I15" s="6">
        <f t="shared" si="0"/>
        <v>40</v>
      </c>
      <c r="J15" s="6">
        <v>50</v>
      </c>
      <c r="K15" s="6">
        <f t="shared" si="1"/>
        <v>490</v>
      </c>
    </row>
    <row r="16" spans="1:11" s="3" customFormat="1">
      <c r="A16" s="9" t="s">
        <v>56</v>
      </c>
      <c r="B16" s="10"/>
      <c r="C16" s="10"/>
      <c r="D16" s="10"/>
      <c r="E16" s="10"/>
      <c r="F16" s="10"/>
      <c r="G16" s="10"/>
      <c r="H16" s="11"/>
      <c r="I16" s="11"/>
      <c r="J16" s="12"/>
      <c r="K16" s="7">
        <f>SUM(K4:K15)</f>
        <v>6390</v>
      </c>
    </row>
    <row r="17" spans="1:11" s="3" customFormat="1" ht="30" customHeight="1">
      <c r="A17" s="13" t="s">
        <v>13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</row>
    <row r="18" spans="1:11" s="3" customFormat="1" ht="30" customHeight="1">
      <c r="A18" s="13" t="s">
        <v>14</v>
      </c>
      <c r="B18" s="13"/>
      <c r="C18" s="13"/>
      <c r="D18" s="13"/>
      <c r="E18" s="13"/>
      <c r="F18" s="13"/>
      <c r="G18" s="13"/>
      <c r="H18" s="14"/>
      <c r="I18" s="14"/>
      <c r="J18" s="14"/>
      <c r="K18" s="14"/>
    </row>
  </sheetData>
  <sortState ref="B4:L15">
    <sortCondition ref="B4"/>
  </sortState>
  <mergeCells count="7">
    <mergeCell ref="A16:J16"/>
    <mergeCell ref="A17:K17"/>
    <mergeCell ref="A18:K18"/>
    <mergeCell ref="A2:H2"/>
    <mergeCell ref="I1:K1"/>
    <mergeCell ref="I2:K2"/>
    <mergeCell ref="A1:H1"/>
  </mergeCells>
  <pageMargins left="0.28999999999999998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2024-03-09T11:52:12Z</cp:lastPrinted>
  <dcterms:created xsi:type="dcterms:W3CDTF">2024-03-07T12:26:48Z</dcterms:created>
  <dcterms:modified xsi:type="dcterms:W3CDTF">2024-03-09T11:52:15Z</dcterms:modified>
</cp:coreProperties>
</file>