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Consignment!$A$3:$M$3</definedName>
  </definedNames>
  <calcPr calcId="144525" calcOnSave="0"/>
</workbook>
</file>

<file path=xl/calcChain.xml><?xml version="1.0" encoding="utf-8"?>
<calcChain xmlns="http://schemas.openxmlformats.org/spreadsheetml/2006/main">
  <c r="G38" i="1" l="1"/>
  <c r="L30" i="1"/>
  <c r="L20" i="1"/>
  <c r="L10" i="1"/>
  <c r="H23" i="1" l="1"/>
  <c r="L23" i="1" s="1"/>
  <c r="H17" i="1"/>
  <c r="L17" i="1" s="1"/>
  <c r="H8" i="1"/>
  <c r="L8" i="1" s="1"/>
  <c r="H34" i="1"/>
  <c r="L34" i="1" s="1"/>
  <c r="H21" i="1"/>
  <c r="L21" i="1" s="1"/>
  <c r="H15" i="1"/>
  <c r="L15" i="1" s="1"/>
  <c r="H6" i="1"/>
  <c r="L6" i="1" s="1"/>
  <c r="H28" i="1"/>
  <c r="L28" i="1" s="1"/>
  <c r="H26" i="1"/>
  <c r="L26" i="1" s="1"/>
  <c r="H5" i="1"/>
  <c r="L5" i="1" s="1"/>
  <c r="H27" i="1"/>
  <c r="L27" i="1" s="1"/>
  <c r="H33" i="1"/>
  <c r="L33" i="1" s="1"/>
  <c r="H24" i="1"/>
  <c r="L24" i="1" s="1"/>
  <c r="H18" i="1"/>
  <c r="L18" i="1" s="1"/>
  <c r="H12" i="1"/>
  <c r="L12" i="1" s="1"/>
  <c r="H9" i="1"/>
  <c r="L9" i="1" s="1"/>
  <c r="H14" i="1"/>
  <c r="L14" i="1" s="1"/>
  <c r="H32" i="1"/>
  <c r="L32" i="1" s="1"/>
  <c r="H31" i="1"/>
  <c r="L31" i="1" s="1"/>
  <c r="H29" i="1"/>
  <c r="L29" i="1" s="1"/>
  <c r="H25" i="1"/>
  <c r="L25" i="1" s="1"/>
  <c r="H22" i="1"/>
  <c r="L22" i="1" s="1"/>
  <c r="H19" i="1"/>
  <c r="L19" i="1" s="1"/>
  <c r="H16" i="1"/>
  <c r="L16" i="1" s="1"/>
  <c r="H13" i="1"/>
  <c r="L13" i="1" s="1"/>
  <c r="H11" i="1"/>
  <c r="L11" i="1" s="1"/>
  <c r="H7" i="1"/>
  <c r="L7" i="1" s="1"/>
  <c r="H4" i="1"/>
  <c r="L4" i="1" s="1"/>
  <c r="L35" i="1" l="1"/>
  <c r="J5" i="1"/>
  <c r="J6" i="1"/>
  <c r="J7" i="1"/>
  <c r="J8" i="1"/>
  <c r="J9" i="1"/>
  <c r="J10" i="1"/>
  <c r="J11" i="1"/>
  <c r="J12" i="1"/>
  <c r="J13" i="1"/>
  <c r="J14" i="1"/>
  <c r="J15" i="1"/>
  <c r="J16" i="1"/>
  <c r="J18" i="1"/>
  <c r="J17" i="1"/>
  <c r="J19" i="1"/>
  <c r="J20" i="1"/>
  <c r="J21" i="1"/>
  <c r="J22" i="1"/>
  <c r="J24" i="1"/>
  <c r="J23" i="1"/>
  <c r="J25" i="1"/>
  <c r="J26" i="1"/>
  <c r="J27" i="1"/>
  <c r="J28" i="1"/>
  <c r="J29" i="1"/>
  <c r="J30" i="1"/>
  <c r="J31" i="1"/>
  <c r="J32" i="1"/>
  <c r="J33" i="1"/>
  <c r="J34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8" i="1"/>
  <c r="I17" i="1"/>
  <c r="I19" i="1"/>
  <c r="I20" i="1"/>
  <c r="I21" i="1"/>
  <c r="I22" i="1"/>
  <c r="I24" i="1"/>
  <c r="I23" i="1"/>
  <c r="I25" i="1"/>
  <c r="I26" i="1"/>
  <c r="I27" i="1"/>
  <c r="I28" i="1"/>
  <c r="I29" i="1"/>
  <c r="I30" i="1"/>
  <c r="I31" i="1"/>
  <c r="I32" i="1"/>
  <c r="I33" i="1"/>
  <c r="I34" i="1"/>
  <c r="I4" i="1"/>
</calcChain>
</file>

<file path=xl/sharedStrings.xml><?xml version="1.0" encoding="utf-8"?>
<sst xmlns="http://schemas.openxmlformats.org/spreadsheetml/2006/main" count="205" uniqueCount="69">
  <si>
    <t>04/10/2025</t>
  </si>
  <si>
    <t>1392</t>
  </si>
  <si>
    <t>BROOMS</t>
  </si>
  <si>
    <t>08/10/2025</t>
  </si>
  <si>
    <t>415</t>
  </si>
  <si>
    <t>07/10/2025</t>
  </si>
  <si>
    <t>09/10/2025</t>
  </si>
  <si>
    <t>1500</t>
  </si>
  <si>
    <t>BUCKET</t>
  </si>
  <si>
    <t>16/10/2025</t>
  </si>
  <si>
    <t>563</t>
  </si>
  <si>
    <t>31/10/2025</t>
  </si>
  <si>
    <t>1726</t>
  </si>
  <si>
    <t>671427</t>
  </si>
  <si>
    <t>671417</t>
  </si>
  <si>
    <t>330428</t>
  </si>
  <si>
    <t>13/10/2025</t>
  </si>
  <si>
    <t>330467</t>
  </si>
  <si>
    <t>671513</t>
  </si>
  <si>
    <t>21/10/2025</t>
  </si>
  <si>
    <t>1572</t>
  </si>
  <si>
    <t>330517</t>
  </si>
  <si>
    <t>BANKI</t>
  </si>
  <si>
    <t>RAGHUNATHPUR</t>
  </si>
  <si>
    <t>KENDUPATANA</t>
  </si>
  <si>
    <t>SALIPUR</t>
  </si>
  <si>
    <t>JASIPUR</t>
  </si>
  <si>
    <t>NILAGIRI</t>
  </si>
  <si>
    <t>RAIRANGPUR</t>
  </si>
  <si>
    <t>UDALA</t>
  </si>
  <si>
    <t>SORO</t>
  </si>
  <si>
    <t>CTC</t>
  </si>
  <si>
    <t>DO/10130</t>
  </si>
  <si>
    <t>DO/10212</t>
  </si>
  <si>
    <t>DO/10328</t>
  </si>
  <si>
    <t>DO/10638</t>
  </si>
  <si>
    <t>DO/11514</t>
  </si>
  <si>
    <t>MA/06860</t>
  </si>
  <si>
    <t>MA/06874</t>
  </si>
  <si>
    <t>MA/06892</t>
  </si>
  <si>
    <t>MA/07117</t>
  </si>
  <si>
    <t>MA/07119</t>
  </si>
  <si>
    <t>MA/07251</t>
  </si>
  <si>
    <t>MA/07387</t>
  </si>
  <si>
    <t>MA/07388</t>
  </si>
  <si>
    <t>SL</t>
  </si>
  <si>
    <t>DATE</t>
  </si>
  <si>
    <t>LR NO</t>
  </si>
  <si>
    <t>INV NO</t>
  </si>
  <si>
    <t>FROM</t>
  </si>
  <si>
    <t>CASE</t>
  </si>
  <si>
    <t>RATE</t>
  </si>
  <si>
    <t>HML</t>
  </si>
  <si>
    <t>DD.CH.</t>
  </si>
  <si>
    <t>LR.CH.</t>
  </si>
  <si>
    <t>AMOUNT</t>
  </si>
  <si>
    <t>PRODUCT</t>
  </si>
  <si>
    <t>INVOICE
PRAGATI LOGISTICS,SAMANTA SAHI KHUNTIA LANE,8984191006
GST No:21AGHPB9356M1Z9</t>
  </si>
  <si>
    <t xml:space="preserve">VIBHAVA MARKETING CORPORATION
Address:C/O: SHREE MAA AGENCY, mahanadi vihar,cuttack,8362259400
GST No:21AABFV4194M1ZY
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</si>
  <si>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</si>
  <si>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</si>
  <si>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>MOP</t>
  </si>
  <si>
    <t>BLEACHING</t>
  </si>
  <si>
    <t>PHENYLE</t>
  </si>
  <si>
    <t>DESTINATION</t>
  </si>
  <si>
    <t xml:space="preserve">Bill Date: 31/10/2025
Bill NO : 19320
Total Amount : 21335.00
</t>
  </si>
  <si>
    <t>(RUPEES TWENTY ONE THOUSAND THREE HUNDRED THIRTY FIVE ONLY)</t>
  </si>
  <si>
    <t xml:space="preserve">DETERGENT </t>
  </si>
  <si>
    <t>DETERGENT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</si>
</sst>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2" borderId="1" xfId="0" applyNumberFormat="1" applyFont="1" applyFill="1" applyBorder="1"/>
    <xf numFmtId="0" fontId="1" fillId="0" borderId="0" xfId="0" applyNumberFormat="1" applyFont="1" applyAlignment="1">
      <alignment vertical="center" wrapText="1"/>
    </xf>
    <xf numFmtId="0" fontId="1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vertical="center" wrapText="1"/>
    </xf>
    <xf numFmtId="0" fontId="1" fillId="0" borderId="13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0" fontId="0" fillId="0" borderId="9" xfId="0" applyNumberFormat="1" applyFont="1" applyBorder="1"/>
    <xf numFmtId="0" fontId="2" fillId="0" borderId="9" xfId="0" applyNumberFormat="1" applyFont="1" applyBorder="1"/>
    <xf numFmtId="2" fontId="0" fillId="2" borderId="9" xfId="0" applyNumberFormat="1" applyFont="1" applyFill="1" applyBorder="1"/>
    <xf numFmtId="2" fontId="0" fillId="0" borderId="9" xfId="0" applyNumberFormat="1" applyFont="1" applyBorder="1"/>
    <xf numFmtId="0" fontId="0" fillId="0" borderId="18" xfId="0" applyNumberFormat="1" applyFont="1" applyBorder="1" applyAlignment="1">
      <alignment wrapText="1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0" fontId="1" fillId="0" borderId="21" xfId="0" applyNumberFormat="1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vertical="center" wrapText="1"/>
    </xf>
    <xf numFmtId="0" fontId="0" fillId="0" borderId="17" xfId="0" applyNumberFormat="1" applyFont="1" applyBorder="1"/>
    <xf numFmtId="0" fontId="0" fillId="0" borderId="10" xfId="0" applyNumberFormat="1" applyFont="1" applyBorder="1"/>
    <xf numFmtId="0" fontId="0" fillId="0" borderId="14" xfId="0" applyNumberFormat="1" applyFont="1" applyBorder="1"/>
    <xf numFmtId="0" fontId="0" fillId="0" borderId="15" xfId="0" applyNumberFormat="1" applyFont="1" applyBorder="1"/>
    <xf numFmtId="0" fontId="2" fillId="0" borderId="15" xfId="0" applyNumberFormat="1" applyFont="1" applyBorder="1"/>
    <xf numFmtId="2" fontId="0" fillId="2" borderId="15" xfId="0" applyNumberFormat="1" applyFont="1" applyFill="1" applyBorder="1"/>
    <xf numFmtId="2" fontId="0" fillId="0" borderId="15" xfId="0" applyNumberFormat="1" applyFont="1" applyBorder="1"/>
    <xf numFmtId="0" fontId="2" fillId="0" borderId="30" xfId="0" applyNumberFormat="1" applyFont="1" applyBorder="1" applyAlignment="1">
      <alignment wrapText="1"/>
    </xf>
    <xf numFmtId="0" fontId="1" fillId="0" borderId="22" xfId="0" applyNumberFormat="1" applyFont="1" applyBorder="1" applyAlignment="1">
      <alignment horizontal="right" vertical="center" wrapText="1"/>
    </xf>
    <xf numFmtId="0" fontId="1" fillId="0" borderId="27" xfId="0" applyNumberFormat="1" applyFont="1" applyBorder="1" applyAlignment="1">
      <alignment horizontal="right" vertical="center" wrapText="1"/>
    </xf>
    <xf numFmtId="2" fontId="1" fillId="0" borderId="27" xfId="0" applyNumberFormat="1" applyFont="1" applyBorder="1" applyAlignment="1">
      <alignment horizontal="right" vertical="center" wrapText="1"/>
    </xf>
    <xf numFmtId="2" fontId="1" fillId="0" borderId="2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wrapText="1"/>
    </xf>
    <xf numFmtId="0" fontId="1" fillId="0" borderId="20" xfId="0" applyNumberFormat="1" applyFont="1" applyBorder="1" applyAlignment="1">
      <alignment wrapText="1"/>
    </xf>
    <xf numFmtId="2" fontId="1" fillId="0" borderId="20" xfId="0" applyNumberFormat="1" applyFont="1" applyBorder="1" applyAlignment="1">
      <alignment wrapText="1"/>
    </xf>
    <xf numFmtId="2" fontId="1" fillId="0" borderId="21" xfId="0" applyNumberFormat="1" applyFont="1" applyBorder="1" applyAlignment="1">
      <alignment wrapText="1"/>
    </xf>
    <xf numFmtId="0" fontId="1" fillId="0" borderId="23" xfId="0" applyNumberFormat="1" applyFont="1" applyBorder="1" applyAlignment="1">
      <alignment wrapText="1"/>
    </xf>
    <xf numFmtId="0" fontId="1" fillId="0" borderId="24" xfId="0" applyNumberFormat="1" applyFont="1" applyBorder="1" applyAlignment="1">
      <alignment wrapText="1"/>
    </xf>
    <xf numFmtId="2" fontId="1" fillId="0" borderId="2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7</xdr:col>
      <xdr:colOff>171450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40386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3">
          <cell r="C3" t="str">
            <v>DESTINATION</v>
          </cell>
          <cell r="D3" t="str">
            <v>RATE</v>
          </cell>
          <cell r="E3" t="str">
            <v>BROOMS / MOP</v>
          </cell>
        </row>
        <row r="4">
          <cell r="C4" t="str">
            <v>ADASPUR</v>
          </cell>
          <cell r="D4">
            <v>32</v>
          </cell>
        </row>
        <row r="5">
          <cell r="C5" t="str">
            <v>ANANDAPUR</v>
          </cell>
          <cell r="D5">
            <v>42</v>
          </cell>
        </row>
        <row r="6">
          <cell r="C6" t="str">
            <v>ANGUL</v>
          </cell>
          <cell r="D6">
            <v>26</v>
          </cell>
          <cell r="E6">
            <v>150</v>
          </cell>
          <cell r="G6">
            <v>50</v>
          </cell>
          <cell r="I6">
            <v>40</v>
          </cell>
        </row>
        <row r="7">
          <cell r="C7" t="str">
            <v>ATHAMALLIK</v>
          </cell>
          <cell r="D7">
            <v>100</v>
          </cell>
        </row>
        <row r="8">
          <cell r="C8" t="str">
            <v>BALAKATI</v>
          </cell>
          <cell r="D8">
            <v>32</v>
          </cell>
        </row>
        <row r="9">
          <cell r="C9" t="str">
            <v>BALASORE</v>
          </cell>
          <cell r="D9">
            <v>26</v>
          </cell>
          <cell r="E9">
            <v>150</v>
          </cell>
          <cell r="G9">
            <v>60</v>
          </cell>
          <cell r="H9">
            <v>40</v>
          </cell>
          <cell r="I9">
            <v>40</v>
          </cell>
          <cell r="J9">
            <v>50</v>
          </cell>
        </row>
        <row r="10">
          <cell r="C10" t="str">
            <v>BALICHANDRAPUR</v>
          </cell>
          <cell r="D10">
            <v>32</v>
          </cell>
        </row>
        <row r="11">
          <cell r="C11" t="str">
            <v>BALIKUDA(JSP)</v>
          </cell>
          <cell r="D11">
            <v>37</v>
          </cell>
        </row>
        <row r="12">
          <cell r="C12" t="str">
            <v>BALUGAON</v>
          </cell>
          <cell r="D12">
            <v>32</v>
          </cell>
        </row>
        <row r="13">
          <cell r="C13" t="str">
            <v>BANKI</v>
          </cell>
          <cell r="D13">
            <v>26</v>
          </cell>
          <cell r="E13">
            <v>150</v>
          </cell>
          <cell r="G13">
            <v>50</v>
          </cell>
          <cell r="J13">
            <v>50</v>
          </cell>
        </row>
        <row r="14">
          <cell r="C14" t="str">
            <v>BARBIL</v>
          </cell>
          <cell r="D14">
            <v>50</v>
          </cell>
        </row>
        <row r="15">
          <cell r="C15" t="str">
            <v>BARI</v>
          </cell>
          <cell r="D15">
            <v>40</v>
          </cell>
        </row>
        <row r="16">
          <cell r="C16" t="str">
            <v>BARIPADA</v>
          </cell>
          <cell r="D16">
            <v>37</v>
          </cell>
          <cell r="E16">
            <v>180</v>
          </cell>
          <cell r="G16">
            <v>80</v>
          </cell>
          <cell r="I16">
            <v>50</v>
          </cell>
          <cell r="J16">
            <v>60</v>
          </cell>
        </row>
        <row r="17">
          <cell r="C17" t="str">
            <v>BASUDEVPUR</v>
          </cell>
          <cell r="D17">
            <v>40</v>
          </cell>
        </row>
        <row r="18">
          <cell r="C18" t="str">
            <v>BERHAMPUR</v>
          </cell>
          <cell r="D18">
            <v>26</v>
          </cell>
          <cell r="E18">
            <v>150</v>
          </cell>
          <cell r="G18">
            <v>60</v>
          </cell>
          <cell r="I18">
            <v>40</v>
          </cell>
          <cell r="J18">
            <v>50</v>
          </cell>
        </row>
        <row r="19">
          <cell r="C19" t="str">
            <v>BHADRAK</v>
          </cell>
          <cell r="D19">
            <v>26</v>
          </cell>
          <cell r="E19">
            <v>150</v>
          </cell>
          <cell r="I19">
            <v>40</v>
          </cell>
          <cell r="J19">
            <v>50</v>
          </cell>
        </row>
        <row r="20">
          <cell r="C20" t="str">
            <v>BHUBANESWAR</v>
          </cell>
          <cell r="D20">
            <v>26</v>
          </cell>
          <cell r="E20">
            <v>100</v>
          </cell>
          <cell r="J20">
            <v>35</v>
          </cell>
        </row>
        <row r="21">
          <cell r="C21" t="str">
            <v>BRAHMAGIRI</v>
          </cell>
          <cell r="D21">
            <v>37</v>
          </cell>
        </row>
        <row r="22">
          <cell r="C22" t="str">
            <v>CHANDANPUR</v>
          </cell>
          <cell r="D22">
            <v>26</v>
          </cell>
        </row>
        <row r="23">
          <cell r="C23" t="str">
            <v>CHANDBALI</v>
          </cell>
          <cell r="D23">
            <v>40</v>
          </cell>
        </row>
        <row r="24">
          <cell r="C24" t="str">
            <v>CHANDIKHOL</v>
          </cell>
          <cell r="D24">
            <v>26</v>
          </cell>
        </row>
        <row r="25">
          <cell r="C25" t="str">
            <v>CHANDPUR</v>
          </cell>
          <cell r="D25">
            <v>26</v>
          </cell>
        </row>
        <row r="26">
          <cell r="C26" t="str">
            <v>DHENKANAL</v>
          </cell>
          <cell r="D26">
            <v>26</v>
          </cell>
          <cell r="E26">
            <v>120</v>
          </cell>
          <cell r="I26">
            <v>40</v>
          </cell>
          <cell r="J26">
            <v>35</v>
          </cell>
        </row>
        <row r="27">
          <cell r="C27" t="str">
            <v>DUBURI</v>
          </cell>
          <cell r="D27">
            <v>35</v>
          </cell>
        </row>
        <row r="28">
          <cell r="C28" t="str">
            <v>HARIPUR HAT</v>
          </cell>
          <cell r="D28">
            <v>32</v>
          </cell>
        </row>
        <row r="29">
          <cell r="C29" t="str">
            <v>JAGATSINGHPUR</v>
          </cell>
          <cell r="D29">
            <v>26</v>
          </cell>
          <cell r="E29">
            <v>120</v>
          </cell>
          <cell r="G29">
            <v>50</v>
          </cell>
          <cell r="I29">
            <v>45</v>
          </cell>
          <cell r="J29">
            <v>35</v>
          </cell>
        </row>
        <row r="30">
          <cell r="C30" t="str">
            <v>JAJPUR</v>
          </cell>
          <cell r="D30">
            <v>32</v>
          </cell>
        </row>
        <row r="31">
          <cell r="C31" t="str">
            <v>JAJPUR ROAD</v>
          </cell>
          <cell r="D31">
            <v>32</v>
          </cell>
          <cell r="J31">
            <v>65</v>
          </cell>
        </row>
        <row r="32">
          <cell r="C32" t="str">
            <v>JAJPUR TOWN</v>
          </cell>
          <cell r="D32">
            <v>32</v>
          </cell>
        </row>
        <row r="33">
          <cell r="C33" t="str">
            <v>JALESWAR</v>
          </cell>
          <cell r="D33">
            <v>37</v>
          </cell>
          <cell r="E33">
            <v>180</v>
          </cell>
          <cell r="J33">
            <v>90</v>
          </cell>
        </row>
        <row r="34">
          <cell r="C34" t="str">
            <v>JAMUJHADI</v>
          </cell>
          <cell r="D34">
            <v>26</v>
          </cell>
        </row>
        <row r="35">
          <cell r="C35" t="str">
            <v>JARKA</v>
          </cell>
          <cell r="D35">
            <v>26</v>
          </cell>
        </row>
        <row r="36">
          <cell r="C36" t="str">
            <v>JATNI</v>
          </cell>
          <cell r="D36">
            <v>26</v>
          </cell>
          <cell r="J36">
            <v>35</v>
          </cell>
        </row>
        <row r="37">
          <cell r="C37" t="str">
            <v>JHAMJHADI</v>
          </cell>
          <cell r="D37">
            <v>35</v>
          </cell>
        </row>
        <row r="38">
          <cell r="C38" t="str">
            <v>JODA</v>
          </cell>
          <cell r="D38">
            <v>50</v>
          </cell>
        </row>
        <row r="39">
          <cell r="C39" t="str">
            <v>KAMAKHYANAGAR</v>
          </cell>
          <cell r="D39">
            <v>26</v>
          </cell>
        </row>
        <row r="40">
          <cell r="C40" t="str">
            <v>KARANJIA</v>
          </cell>
          <cell r="D40">
            <v>40</v>
          </cell>
          <cell r="E40">
            <v>180</v>
          </cell>
          <cell r="H40">
            <v>70</v>
          </cell>
          <cell r="J40">
            <v>75</v>
          </cell>
        </row>
        <row r="41">
          <cell r="C41" t="str">
            <v>KENDRAPARA</v>
          </cell>
          <cell r="D41">
            <v>26</v>
          </cell>
          <cell r="E41">
            <v>120</v>
          </cell>
          <cell r="G41">
            <v>50</v>
          </cell>
          <cell r="H41">
            <v>40</v>
          </cell>
          <cell r="J41">
            <v>35</v>
          </cell>
        </row>
        <row r="42">
          <cell r="C42" t="str">
            <v>KENDUPATNA</v>
          </cell>
          <cell r="D42">
            <v>26</v>
          </cell>
        </row>
        <row r="43">
          <cell r="C43" t="str">
            <v>KEONJHAR</v>
          </cell>
          <cell r="D43">
            <v>32</v>
          </cell>
          <cell r="E43">
            <v>160</v>
          </cell>
          <cell r="G43">
            <v>60</v>
          </cell>
          <cell r="H43">
            <v>50</v>
          </cell>
          <cell r="I43">
            <v>40</v>
          </cell>
        </row>
        <row r="44">
          <cell r="C44" t="str">
            <v>KHURDA</v>
          </cell>
          <cell r="D44">
            <v>26</v>
          </cell>
        </row>
        <row r="45">
          <cell r="C45" t="str">
            <v>KONARK</v>
          </cell>
          <cell r="D45">
            <v>37</v>
          </cell>
          <cell r="J45">
            <v>50</v>
          </cell>
        </row>
        <row r="46">
          <cell r="C46" t="str">
            <v>MANGALPUR</v>
          </cell>
          <cell r="D46">
            <v>37</v>
          </cell>
        </row>
        <row r="47">
          <cell r="C47" t="str">
            <v>MARSHAGHAI</v>
          </cell>
          <cell r="D47">
            <v>32</v>
          </cell>
        </row>
        <row r="48">
          <cell r="C48" t="str">
            <v>NAYAGARH</v>
          </cell>
          <cell r="D48">
            <v>26</v>
          </cell>
        </row>
        <row r="49">
          <cell r="C49" t="str">
            <v>NEMALO</v>
          </cell>
          <cell r="D49">
            <v>50</v>
          </cell>
        </row>
        <row r="50">
          <cell r="C50" t="str">
            <v>NIMAPARA</v>
          </cell>
          <cell r="D50">
            <v>26</v>
          </cell>
        </row>
        <row r="51">
          <cell r="C51" t="str">
            <v>PANKAPAL</v>
          </cell>
          <cell r="D51">
            <v>26</v>
          </cell>
        </row>
        <row r="52">
          <cell r="C52" t="str">
            <v>PARADEEP</v>
          </cell>
          <cell r="D52">
            <v>26</v>
          </cell>
          <cell r="E52">
            <v>120</v>
          </cell>
          <cell r="J52">
            <v>40</v>
          </cell>
        </row>
        <row r="53">
          <cell r="C53" t="str">
            <v>PATTAMUNDAI</v>
          </cell>
          <cell r="D53">
            <v>26</v>
          </cell>
        </row>
        <row r="54">
          <cell r="C54" t="str">
            <v>PIPILI</v>
          </cell>
          <cell r="D54">
            <v>26</v>
          </cell>
        </row>
        <row r="55">
          <cell r="C55" t="str">
            <v>PURI</v>
          </cell>
          <cell r="D55">
            <v>26</v>
          </cell>
          <cell r="E55">
            <v>120</v>
          </cell>
          <cell r="I55">
            <v>45</v>
          </cell>
          <cell r="J55">
            <v>40</v>
          </cell>
        </row>
        <row r="56">
          <cell r="C56" t="str">
            <v>RAHAMA</v>
          </cell>
          <cell r="D56">
            <v>26</v>
          </cell>
          <cell r="E56">
            <v>120</v>
          </cell>
        </row>
        <row r="57">
          <cell r="C57" t="str">
            <v>RAIRANGPUR</v>
          </cell>
          <cell r="D57">
            <v>50</v>
          </cell>
          <cell r="E57">
            <v>240</v>
          </cell>
          <cell r="H57">
            <v>80</v>
          </cell>
          <cell r="J57">
            <v>80</v>
          </cell>
        </row>
        <row r="58">
          <cell r="C58" t="str">
            <v>RAJ SUNAKHALA</v>
          </cell>
          <cell r="D58">
            <v>32</v>
          </cell>
        </row>
        <row r="59">
          <cell r="C59" t="str">
            <v>RAJKANIKA</v>
          </cell>
          <cell r="D59">
            <v>35</v>
          </cell>
        </row>
        <row r="60">
          <cell r="C60" t="str">
            <v>SALIPUR</v>
          </cell>
          <cell r="D60">
            <v>26</v>
          </cell>
          <cell r="E60">
            <v>110</v>
          </cell>
          <cell r="J60">
            <v>35</v>
          </cell>
        </row>
        <row r="61">
          <cell r="C61" t="str">
            <v>SORO</v>
          </cell>
          <cell r="D61">
            <v>40</v>
          </cell>
          <cell r="E61">
            <v>170</v>
          </cell>
          <cell r="G61">
            <v>60</v>
          </cell>
          <cell r="H61">
            <v>50</v>
          </cell>
          <cell r="J61">
            <v>50</v>
          </cell>
        </row>
        <row r="62">
          <cell r="C62" t="str">
            <v>SOUTH BALANDA</v>
          </cell>
          <cell r="D62">
            <v>30</v>
          </cell>
        </row>
        <row r="63">
          <cell r="C63" t="str">
            <v>TALCHER</v>
          </cell>
          <cell r="D63">
            <v>26</v>
          </cell>
          <cell r="E63">
            <v>150</v>
          </cell>
          <cell r="J63">
            <v>40</v>
          </cell>
        </row>
        <row r="64">
          <cell r="C64" t="str">
            <v>TARAPUR</v>
          </cell>
          <cell r="D64">
            <v>26</v>
          </cell>
        </row>
        <row r="65">
          <cell r="C65" t="str">
            <v>TARAPUR(JSP)</v>
          </cell>
          <cell r="D65">
            <v>26</v>
          </cell>
        </row>
        <row r="66">
          <cell r="C66" t="str">
            <v>TIRTOL</v>
          </cell>
          <cell r="D66">
            <v>26</v>
          </cell>
          <cell r="E66">
            <v>120</v>
          </cell>
          <cell r="J66">
            <v>40</v>
          </cell>
        </row>
        <row r="67">
          <cell r="C67" t="str">
            <v>UDALA</v>
          </cell>
          <cell r="D67">
            <v>50</v>
          </cell>
          <cell r="E67">
            <v>150</v>
          </cell>
          <cell r="H67">
            <v>70</v>
          </cell>
          <cell r="J67">
            <v>75</v>
          </cell>
        </row>
        <row r="68">
          <cell r="C68" t="str">
            <v>SISUA</v>
          </cell>
          <cell r="D68">
            <v>26</v>
          </cell>
        </row>
        <row r="69">
          <cell r="C69" t="str">
            <v>BARAMBA</v>
          </cell>
          <cell r="D69">
            <v>30</v>
          </cell>
        </row>
        <row r="70">
          <cell r="C70" t="str">
            <v>BETANATI</v>
          </cell>
          <cell r="D70">
            <v>35</v>
          </cell>
        </row>
        <row r="71">
          <cell r="C71" t="str">
            <v>ANANTAPUR</v>
          </cell>
          <cell r="D71">
            <v>26</v>
          </cell>
        </row>
        <row r="72">
          <cell r="C72" t="str">
            <v>BALIAPAL</v>
          </cell>
          <cell r="D72">
            <v>70</v>
          </cell>
        </row>
        <row r="73">
          <cell r="C73" t="str">
            <v>SHERGARH</v>
          </cell>
          <cell r="D73">
            <v>50</v>
          </cell>
        </row>
        <row r="74">
          <cell r="C74" t="str">
            <v>CHHATRAPUR</v>
          </cell>
          <cell r="D74">
            <v>50</v>
          </cell>
        </row>
        <row r="75">
          <cell r="C75" t="str">
            <v>NIALI</v>
          </cell>
          <cell r="D75">
            <v>40</v>
          </cell>
          <cell r="E75">
            <v>130</v>
          </cell>
        </row>
        <row r="76">
          <cell r="C76" t="str">
            <v>MARKONA</v>
          </cell>
          <cell r="D76">
            <v>40</v>
          </cell>
          <cell r="J76">
            <v>60</v>
          </cell>
        </row>
        <row r="77">
          <cell r="C77" t="str">
            <v>NUAPATNA</v>
          </cell>
          <cell r="D77">
            <v>35</v>
          </cell>
        </row>
        <row r="78">
          <cell r="C78" t="str">
            <v>JASIPUR</v>
          </cell>
          <cell r="D78">
            <v>55</v>
          </cell>
          <cell r="E78">
            <v>215</v>
          </cell>
          <cell r="G78">
            <v>120</v>
          </cell>
          <cell r="H78">
            <v>80</v>
          </cell>
          <cell r="J78">
            <v>75</v>
          </cell>
        </row>
        <row r="79">
          <cell r="C79" t="str">
            <v>SAMBALPUR</v>
          </cell>
          <cell r="D79">
            <v>50</v>
          </cell>
          <cell r="E79">
            <v>220</v>
          </cell>
          <cell r="I79">
            <v>50</v>
          </cell>
        </row>
        <row r="80">
          <cell r="C80" t="str">
            <v>ATTABIRA</v>
          </cell>
          <cell r="D80">
            <v>60</v>
          </cell>
        </row>
        <row r="81">
          <cell r="C81" t="str">
            <v>BARGARH</v>
          </cell>
          <cell r="D81">
            <v>50</v>
          </cell>
          <cell r="E81">
            <v>250</v>
          </cell>
        </row>
        <row r="82">
          <cell r="C82" t="str">
            <v>ASURALI</v>
          </cell>
          <cell r="D82">
            <v>35</v>
          </cell>
          <cell r="J82">
            <v>60</v>
          </cell>
        </row>
        <row r="83">
          <cell r="C83" t="str">
            <v>HINDOLA</v>
          </cell>
          <cell r="D83">
            <v>35</v>
          </cell>
        </row>
        <row r="84">
          <cell r="C84" t="str">
            <v>PANIKOILI</v>
          </cell>
          <cell r="D84">
            <v>32</v>
          </cell>
          <cell r="E84">
            <v>130</v>
          </cell>
        </row>
        <row r="85">
          <cell r="C85" t="str">
            <v>BETAL</v>
          </cell>
          <cell r="D85">
            <v>30</v>
          </cell>
        </row>
        <row r="86">
          <cell r="C86" t="str">
            <v>PADMAPUR</v>
          </cell>
          <cell r="D86">
            <v>80</v>
          </cell>
        </row>
        <row r="87">
          <cell r="C87" t="str">
            <v>BORIKINA</v>
          </cell>
          <cell r="D87">
            <v>60</v>
          </cell>
        </row>
        <row r="88">
          <cell r="C88" t="str">
            <v>BHAWANIPATNA</v>
          </cell>
          <cell r="D88">
            <v>65</v>
          </cell>
        </row>
        <row r="89">
          <cell r="C89" t="str">
            <v>ROURKELA</v>
          </cell>
          <cell r="D89">
            <v>50</v>
          </cell>
          <cell r="E89">
            <v>250</v>
          </cell>
          <cell r="I89">
            <v>55</v>
          </cell>
        </row>
        <row r="90">
          <cell r="C90" t="str">
            <v>JHARSUGUDA</v>
          </cell>
          <cell r="D90">
            <v>65</v>
          </cell>
          <cell r="E90">
            <v>220</v>
          </cell>
        </row>
        <row r="91">
          <cell r="C91" t="str">
            <v>NAUGAON</v>
          </cell>
          <cell r="E91">
            <v>170</v>
          </cell>
          <cell r="G91">
            <v>60</v>
          </cell>
        </row>
        <row r="92">
          <cell r="C92" t="str">
            <v>CHANDANESWAR</v>
          </cell>
          <cell r="E92">
            <v>250</v>
          </cell>
        </row>
        <row r="93">
          <cell r="C93" t="str">
            <v>SONEPUR</v>
          </cell>
          <cell r="E93">
            <v>300</v>
          </cell>
        </row>
        <row r="94">
          <cell r="C94" t="str">
            <v>BARPALI</v>
          </cell>
          <cell r="I94">
            <v>70</v>
          </cell>
        </row>
        <row r="95">
          <cell r="C95" t="str">
            <v>NISCHINTKOILI</v>
          </cell>
          <cell r="D95">
            <v>26</v>
          </cell>
        </row>
        <row r="96">
          <cell r="C96" t="str">
            <v>BANAPUR</v>
          </cell>
          <cell r="J96">
            <v>50</v>
          </cell>
        </row>
        <row r="97">
          <cell r="C97" t="str">
            <v>BARUAN</v>
          </cell>
          <cell r="D97">
            <v>40</v>
          </cell>
        </row>
        <row r="98">
          <cell r="C98" t="str">
            <v>MAHANGA</v>
          </cell>
          <cell r="D98">
            <v>50</v>
          </cell>
        </row>
        <row r="99">
          <cell r="C99" t="str">
            <v>JEYPORE</v>
          </cell>
          <cell r="D99">
            <v>80</v>
          </cell>
          <cell r="E99">
            <v>350</v>
          </cell>
        </row>
        <row r="100">
          <cell r="C100" t="str">
            <v>BAGHURAI</v>
          </cell>
          <cell r="E100">
            <v>150</v>
          </cell>
        </row>
        <row r="101">
          <cell r="C101" t="str">
            <v>SUNDERGARH</v>
          </cell>
          <cell r="D101">
            <v>80</v>
          </cell>
        </row>
        <row r="102">
          <cell r="C102" t="str">
            <v>PHULBANI</v>
          </cell>
          <cell r="E102">
            <v>200</v>
          </cell>
          <cell r="J102">
            <v>80</v>
          </cell>
        </row>
        <row r="103">
          <cell r="C103" t="str">
            <v>ODAGAON</v>
          </cell>
          <cell r="D103">
            <v>60</v>
          </cell>
        </row>
        <row r="104">
          <cell r="C104" t="str">
            <v>KAPILESWAR (KDP)</v>
          </cell>
          <cell r="D104">
            <v>26</v>
          </cell>
          <cell r="E104">
            <v>120</v>
          </cell>
          <cell r="G104">
            <v>50</v>
          </cell>
          <cell r="H104">
            <v>40</v>
          </cell>
          <cell r="J104">
            <v>35</v>
          </cell>
        </row>
        <row r="105">
          <cell r="C105" t="str">
            <v>BUDHARAJA (SBP)</v>
          </cell>
          <cell r="D105">
            <v>60</v>
          </cell>
        </row>
        <row r="106">
          <cell r="C106" t="str">
            <v>PARALAKHEMUNDI</v>
          </cell>
          <cell r="D106">
            <v>90</v>
          </cell>
        </row>
        <row r="107">
          <cell r="C107" t="str">
            <v>RAYAGADA</v>
          </cell>
          <cell r="D107">
            <v>60</v>
          </cell>
        </row>
        <row r="108">
          <cell r="C108" t="str">
            <v>PURUSOTTAMPUR</v>
          </cell>
          <cell r="D108">
            <v>70</v>
          </cell>
        </row>
        <row r="109">
          <cell r="C109" t="str">
            <v>BRAHMANJHARILO</v>
          </cell>
          <cell r="D109">
            <v>26</v>
          </cell>
        </row>
        <row r="110">
          <cell r="C110" t="str">
            <v>RAGHUNATHPUR</v>
          </cell>
          <cell r="E110">
            <v>100</v>
          </cell>
          <cell r="H110">
            <v>40</v>
          </cell>
          <cell r="J110">
            <v>35</v>
          </cell>
        </row>
        <row r="111">
          <cell r="C111" t="str">
            <v>KAPILESWAR</v>
          </cell>
          <cell r="E111">
            <v>170</v>
          </cell>
          <cell r="J111">
            <v>60</v>
          </cell>
        </row>
        <row r="112">
          <cell r="C112" t="str">
            <v>KOTPAD</v>
          </cell>
          <cell r="J112">
            <v>120</v>
          </cell>
        </row>
        <row r="113">
          <cell r="C113" t="str">
            <v>GHATAGAON</v>
          </cell>
          <cell r="E113">
            <v>220</v>
          </cell>
          <cell r="J113">
            <v>100</v>
          </cell>
        </row>
        <row r="114">
          <cell r="C114" t="str">
            <v>CHHATIA</v>
          </cell>
          <cell r="E114">
            <v>110</v>
          </cell>
          <cell r="H114">
            <v>40</v>
          </cell>
          <cell r="J114">
            <v>35</v>
          </cell>
        </row>
        <row r="115">
          <cell r="C115" t="str">
            <v>SANTARAGADIA</v>
          </cell>
          <cell r="J115">
            <v>70</v>
          </cell>
        </row>
        <row r="116">
          <cell r="C116" t="str">
            <v>KENDUPATANA</v>
          </cell>
          <cell r="D116">
            <v>26</v>
          </cell>
          <cell r="E116">
            <v>110</v>
          </cell>
          <cell r="J116">
            <v>35</v>
          </cell>
        </row>
        <row r="117">
          <cell r="C117" t="str">
            <v>NILAGIRI</v>
          </cell>
          <cell r="D117">
            <v>50</v>
          </cell>
          <cell r="E117">
            <v>150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7" workbookViewId="0">
      <selection activeCell="U22" sqref="U22"/>
    </sheetView>
  </sheetViews>
  <sheetFormatPr defaultRowHeight="15"/>
  <cols>
    <col min="1" max="1" width="3.85546875" customWidth="1"/>
    <col min="2" max="2" width="11.28515625" customWidth="1"/>
    <col min="3" max="3" width="9.85546875" bestFit="1" customWidth="1"/>
    <col min="4" max="4" width="8" customWidth="1"/>
    <col min="5" max="5" width="6.42578125" bestFit="1" customWidth="1"/>
    <col min="6" max="6" width="16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85546875" customWidth="1"/>
    <col min="11" max="11" width="6.5703125" bestFit="1" customWidth="1"/>
    <col min="12" max="12" width="9.42578125" bestFit="1" customWidth="1"/>
    <col min="13" max="13" width="11.140625" style="1" bestFit="1" customWidth="1"/>
  </cols>
  <sheetData>
    <row r="1" spans="1:13" s="1" customFormat="1" ht="90" customHeight="1">
      <c r="A1" s="48"/>
      <c r="B1" s="49"/>
      <c r="C1" s="49"/>
      <c r="D1" s="49"/>
      <c r="E1" s="49"/>
      <c r="F1" s="49"/>
      <c r="G1" s="49"/>
      <c r="H1" s="50"/>
      <c r="I1" s="51" t="s">
        <v>57</v>
      </c>
      <c r="J1" s="51"/>
      <c r="K1" s="51"/>
      <c r="L1" s="51"/>
    </row>
    <row r="2" spans="1:13" s="1" customFormat="1" ht="70.5" customHeight="1" thickBot="1">
      <c r="A2" s="52" t="s">
        <v>58</v>
      </c>
      <c r="B2" s="53"/>
      <c r="C2" s="53"/>
      <c r="D2" s="53"/>
      <c r="E2" s="53"/>
      <c r="F2" s="53"/>
      <c r="G2" s="53"/>
      <c r="H2" s="54"/>
      <c r="I2" s="55" t="s">
        <v>65</v>
      </c>
      <c r="J2" s="55"/>
      <c r="K2" s="55"/>
      <c r="L2" s="55"/>
    </row>
    <row r="3" spans="1:13" s="2" customFormat="1" ht="15.75" thickBot="1">
      <c r="A3" s="24" t="s">
        <v>45</v>
      </c>
      <c r="B3" s="20" t="s">
        <v>46</v>
      </c>
      <c r="C3" s="21" t="s">
        <v>47</v>
      </c>
      <c r="D3" s="21" t="s">
        <v>48</v>
      </c>
      <c r="E3" s="21" t="s">
        <v>49</v>
      </c>
      <c r="F3" s="21" t="s">
        <v>64</v>
      </c>
      <c r="G3" s="21" t="s">
        <v>50</v>
      </c>
      <c r="H3" s="22" t="s">
        <v>51</v>
      </c>
      <c r="I3" s="21" t="s">
        <v>52</v>
      </c>
      <c r="J3" s="21" t="s">
        <v>53</v>
      </c>
      <c r="K3" s="21" t="s">
        <v>54</v>
      </c>
      <c r="L3" s="21" t="s">
        <v>55</v>
      </c>
      <c r="M3" s="23" t="s">
        <v>56</v>
      </c>
    </row>
    <row r="4" spans="1:13" ht="15" customHeight="1">
      <c r="A4" s="25">
        <v>1</v>
      </c>
      <c r="B4" s="29" t="s">
        <v>0</v>
      </c>
      <c r="C4" s="15" t="s">
        <v>32</v>
      </c>
      <c r="D4" s="15" t="s">
        <v>1</v>
      </c>
      <c r="E4" s="16" t="s">
        <v>31</v>
      </c>
      <c r="F4" s="15" t="s">
        <v>22</v>
      </c>
      <c r="G4" s="15">
        <v>1</v>
      </c>
      <c r="H4" s="17">
        <f>VLOOKUP(F4,'[1]SHREE MAA AG'!$C$3:$E$118,3,FALSE)</f>
        <v>150</v>
      </c>
      <c r="I4" s="18">
        <f t="shared" ref="I4:I34" si="0">G4*2</f>
        <v>2</v>
      </c>
      <c r="J4" s="18">
        <f t="shared" ref="J4:J34" si="1">G4*8</f>
        <v>8</v>
      </c>
      <c r="K4" s="18"/>
      <c r="L4" s="18">
        <f>G4*H4+I4+J4+K4</f>
        <v>160</v>
      </c>
      <c r="M4" s="19" t="s">
        <v>2</v>
      </c>
    </row>
    <row r="5" spans="1:13" ht="15" customHeight="1">
      <c r="A5" s="26"/>
      <c r="B5" s="30" t="s">
        <v>0</v>
      </c>
      <c r="C5" s="3" t="s">
        <v>32</v>
      </c>
      <c r="D5" s="3" t="s">
        <v>1</v>
      </c>
      <c r="E5" s="4" t="s">
        <v>31</v>
      </c>
      <c r="F5" s="3" t="s">
        <v>22</v>
      </c>
      <c r="G5" s="3">
        <v>6</v>
      </c>
      <c r="H5" s="7">
        <f>VLOOKUP(F5,'[1]SHREE MAA AG'!$C$4:$J$116,8,FALSE)</f>
        <v>50</v>
      </c>
      <c r="I5" s="6">
        <f t="shared" si="0"/>
        <v>12</v>
      </c>
      <c r="J5" s="6">
        <f t="shared" si="1"/>
        <v>48</v>
      </c>
      <c r="K5" s="6"/>
      <c r="L5" s="6">
        <f t="shared" ref="L5:L34" si="2">G5*H5+I5+J5+K5</f>
        <v>360</v>
      </c>
      <c r="M5" s="11" t="s">
        <v>63</v>
      </c>
    </row>
    <row r="6" spans="1:13" ht="15" customHeight="1">
      <c r="A6" s="26"/>
      <c r="B6" s="30" t="s">
        <v>0</v>
      </c>
      <c r="C6" s="3" t="s">
        <v>32</v>
      </c>
      <c r="D6" s="3" t="s">
        <v>1</v>
      </c>
      <c r="E6" s="4" t="s">
        <v>31</v>
      </c>
      <c r="F6" s="3" t="s">
        <v>22</v>
      </c>
      <c r="G6" s="3">
        <v>1</v>
      </c>
      <c r="H6" s="7">
        <f>VLOOKUP(F6,'[1]SHREE MAA AG'!$C$4:$J$116,8,FALSE)</f>
        <v>50</v>
      </c>
      <c r="I6" s="6">
        <f t="shared" si="0"/>
        <v>2</v>
      </c>
      <c r="J6" s="6">
        <f t="shared" si="1"/>
        <v>8</v>
      </c>
      <c r="K6" s="6">
        <v>30</v>
      </c>
      <c r="L6" s="6">
        <f t="shared" si="2"/>
        <v>90</v>
      </c>
      <c r="M6" s="11" t="s">
        <v>63</v>
      </c>
    </row>
    <row r="7" spans="1:13" ht="15" customHeight="1">
      <c r="A7" s="26">
        <v>2</v>
      </c>
      <c r="B7" s="30" t="s">
        <v>5</v>
      </c>
      <c r="C7" s="3" t="s">
        <v>37</v>
      </c>
      <c r="D7" s="3" t="s">
        <v>13</v>
      </c>
      <c r="E7" s="4" t="s">
        <v>31</v>
      </c>
      <c r="F7" s="3" t="s">
        <v>26</v>
      </c>
      <c r="G7" s="3">
        <v>1</v>
      </c>
      <c r="H7" s="7">
        <f>VLOOKUP(F7,'[1]SHREE MAA AG'!$C$3:$E$118,3,FALSE)</f>
        <v>215</v>
      </c>
      <c r="I7" s="6">
        <f t="shared" si="0"/>
        <v>2</v>
      </c>
      <c r="J7" s="6">
        <f t="shared" si="1"/>
        <v>8</v>
      </c>
      <c r="K7" s="6"/>
      <c r="L7" s="6">
        <f t="shared" si="2"/>
        <v>225</v>
      </c>
      <c r="M7" s="10" t="s">
        <v>2</v>
      </c>
    </row>
    <row r="8" spans="1:13" ht="15" customHeight="1">
      <c r="A8" s="26"/>
      <c r="B8" s="30" t="s">
        <v>5</v>
      </c>
      <c r="C8" s="3" t="s">
        <v>37</v>
      </c>
      <c r="D8" s="3" t="s">
        <v>13</v>
      </c>
      <c r="E8" s="4" t="s">
        <v>31</v>
      </c>
      <c r="F8" s="3" t="s">
        <v>26</v>
      </c>
      <c r="G8" s="3">
        <v>19</v>
      </c>
      <c r="H8" s="7">
        <f>VLOOKUP(F8,'[1]SHREE MAA AG'!$C$4:$H$118,6,FALSE)</f>
        <v>80</v>
      </c>
      <c r="I8" s="6">
        <f t="shared" si="0"/>
        <v>38</v>
      </c>
      <c r="J8" s="6">
        <f t="shared" si="1"/>
        <v>152</v>
      </c>
      <c r="K8" s="6"/>
      <c r="L8" s="6">
        <f t="shared" si="2"/>
        <v>1710</v>
      </c>
      <c r="M8" s="11" t="s">
        <v>68</v>
      </c>
    </row>
    <row r="9" spans="1:13" ht="15" customHeight="1">
      <c r="A9" s="26"/>
      <c r="B9" s="30" t="s">
        <v>5</v>
      </c>
      <c r="C9" s="3" t="s">
        <v>37</v>
      </c>
      <c r="D9" s="3" t="s">
        <v>13</v>
      </c>
      <c r="E9" s="4" t="s">
        <v>31</v>
      </c>
      <c r="F9" s="3" t="s">
        <v>26</v>
      </c>
      <c r="G9" s="3">
        <v>4</v>
      </c>
      <c r="H9" s="7">
        <f>VLOOKUP(F9,'[1]SHREE MAA AG'!$C$3:$E$118,3,FALSE)</f>
        <v>215</v>
      </c>
      <c r="I9" s="6">
        <f t="shared" si="0"/>
        <v>8</v>
      </c>
      <c r="J9" s="6">
        <f t="shared" si="1"/>
        <v>32</v>
      </c>
      <c r="K9" s="6">
        <v>30</v>
      </c>
      <c r="L9" s="6">
        <f t="shared" si="2"/>
        <v>930</v>
      </c>
      <c r="M9" s="11" t="s">
        <v>61</v>
      </c>
    </row>
    <row r="10" spans="1:13" ht="15" customHeight="1">
      <c r="A10" s="26">
        <v>3</v>
      </c>
      <c r="B10" s="30" t="s">
        <v>5</v>
      </c>
      <c r="C10" s="3" t="s">
        <v>38</v>
      </c>
      <c r="D10" s="3" t="s">
        <v>14</v>
      </c>
      <c r="E10" s="4" t="s">
        <v>31</v>
      </c>
      <c r="F10" s="3" t="s">
        <v>27</v>
      </c>
      <c r="G10" s="3">
        <v>12</v>
      </c>
      <c r="H10" s="7">
        <v>75</v>
      </c>
      <c r="I10" s="6">
        <f t="shared" si="0"/>
        <v>24</v>
      </c>
      <c r="J10" s="6">
        <f t="shared" si="1"/>
        <v>96</v>
      </c>
      <c r="K10" s="6"/>
      <c r="L10" s="6">
        <f t="shared" si="2"/>
        <v>1020</v>
      </c>
      <c r="M10" s="11" t="s">
        <v>62</v>
      </c>
    </row>
    <row r="11" spans="1:13" ht="15" customHeight="1">
      <c r="A11" s="26"/>
      <c r="B11" s="30" t="s">
        <v>5</v>
      </c>
      <c r="C11" s="3" t="s">
        <v>38</v>
      </c>
      <c r="D11" s="3" t="s">
        <v>14</v>
      </c>
      <c r="E11" s="4" t="s">
        <v>31</v>
      </c>
      <c r="F11" s="3" t="s">
        <v>27</v>
      </c>
      <c r="G11" s="3">
        <v>6</v>
      </c>
      <c r="H11" s="7">
        <f>VLOOKUP(F11,'[1]SHREE MAA AG'!$C$3:$E$118,3,FALSE)</f>
        <v>150</v>
      </c>
      <c r="I11" s="6">
        <f t="shared" si="0"/>
        <v>12</v>
      </c>
      <c r="J11" s="6">
        <f t="shared" si="1"/>
        <v>48</v>
      </c>
      <c r="K11" s="6"/>
      <c r="L11" s="6">
        <f t="shared" si="2"/>
        <v>960</v>
      </c>
      <c r="M11" s="10" t="s">
        <v>2</v>
      </c>
    </row>
    <row r="12" spans="1:13" ht="15" customHeight="1">
      <c r="A12" s="26"/>
      <c r="B12" s="30" t="s">
        <v>5</v>
      </c>
      <c r="C12" s="3" t="s">
        <v>38</v>
      </c>
      <c r="D12" s="3" t="s">
        <v>14</v>
      </c>
      <c r="E12" s="4" t="s">
        <v>31</v>
      </c>
      <c r="F12" s="3" t="s">
        <v>27</v>
      </c>
      <c r="G12" s="3">
        <v>2</v>
      </c>
      <c r="H12" s="7">
        <f>VLOOKUP(F12,'[1]SHREE MAA AG'!$C$3:$E$118,3,FALSE)</f>
        <v>150</v>
      </c>
      <c r="I12" s="6">
        <f t="shared" si="0"/>
        <v>4</v>
      </c>
      <c r="J12" s="6">
        <f t="shared" si="1"/>
        <v>16</v>
      </c>
      <c r="K12" s="6">
        <v>30</v>
      </c>
      <c r="L12" s="6">
        <f t="shared" si="2"/>
        <v>350</v>
      </c>
      <c r="M12" s="11" t="s">
        <v>61</v>
      </c>
    </row>
    <row r="13" spans="1:13" ht="15" customHeight="1">
      <c r="A13" s="26">
        <v>4</v>
      </c>
      <c r="B13" s="30" t="s">
        <v>3</v>
      </c>
      <c r="C13" s="3" t="s">
        <v>33</v>
      </c>
      <c r="D13" s="3" t="s">
        <v>4</v>
      </c>
      <c r="E13" s="4" t="s">
        <v>31</v>
      </c>
      <c r="F13" s="3" t="s">
        <v>23</v>
      </c>
      <c r="G13" s="3">
        <v>13</v>
      </c>
      <c r="H13" s="7">
        <f>VLOOKUP(F13,'[1]SHREE MAA AG'!$C$3:$E$118,3,FALSE)</f>
        <v>100</v>
      </c>
      <c r="I13" s="6">
        <f t="shared" si="0"/>
        <v>26</v>
      </c>
      <c r="J13" s="6">
        <f t="shared" si="1"/>
        <v>104</v>
      </c>
      <c r="K13" s="6"/>
      <c r="L13" s="6">
        <f t="shared" si="2"/>
        <v>1430</v>
      </c>
      <c r="M13" s="10" t="s">
        <v>2</v>
      </c>
    </row>
    <row r="14" spans="1:13" ht="15" customHeight="1">
      <c r="A14" s="26"/>
      <c r="B14" s="30" t="s">
        <v>3</v>
      </c>
      <c r="C14" s="3" t="s">
        <v>33</v>
      </c>
      <c r="D14" s="3" t="s">
        <v>4</v>
      </c>
      <c r="E14" s="4" t="s">
        <v>31</v>
      </c>
      <c r="F14" s="3" t="s">
        <v>23</v>
      </c>
      <c r="G14" s="3">
        <v>3</v>
      </c>
      <c r="H14" s="7">
        <f>VLOOKUP(F14,'[1]SHREE MAA AG'!$C$3:$E$118,3,FALSE)</f>
        <v>100</v>
      </c>
      <c r="I14" s="6">
        <f t="shared" si="0"/>
        <v>6</v>
      </c>
      <c r="J14" s="6">
        <f t="shared" si="1"/>
        <v>24</v>
      </c>
      <c r="K14" s="6"/>
      <c r="L14" s="6">
        <f t="shared" si="2"/>
        <v>330</v>
      </c>
      <c r="M14" s="10" t="s">
        <v>2</v>
      </c>
    </row>
    <row r="15" spans="1:13" ht="15" customHeight="1">
      <c r="A15" s="26"/>
      <c r="B15" s="30" t="s">
        <v>3</v>
      </c>
      <c r="C15" s="3" t="s">
        <v>33</v>
      </c>
      <c r="D15" s="3" t="s">
        <v>4</v>
      </c>
      <c r="E15" s="4" t="s">
        <v>31</v>
      </c>
      <c r="F15" s="3" t="s">
        <v>23</v>
      </c>
      <c r="G15" s="3">
        <v>6</v>
      </c>
      <c r="H15" s="7">
        <f>VLOOKUP(F15,'[1]SHREE MAA AG'!$C$4:$J$116,8,FALSE)</f>
        <v>35</v>
      </c>
      <c r="I15" s="6">
        <f t="shared" si="0"/>
        <v>12</v>
      </c>
      <c r="J15" s="6">
        <f t="shared" si="1"/>
        <v>48</v>
      </c>
      <c r="K15" s="6">
        <v>30</v>
      </c>
      <c r="L15" s="6">
        <f t="shared" si="2"/>
        <v>300</v>
      </c>
      <c r="M15" s="11" t="s">
        <v>63</v>
      </c>
    </row>
    <row r="16" spans="1:13" ht="15" customHeight="1">
      <c r="A16" s="26">
        <v>5</v>
      </c>
      <c r="B16" s="30" t="s">
        <v>3</v>
      </c>
      <c r="C16" s="3" t="s">
        <v>39</v>
      </c>
      <c r="D16" s="3" t="s">
        <v>15</v>
      </c>
      <c r="E16" s="4" t="s">
        <v>31</v>
      </c>
      <c r="F16" s="3" t="s">
        <v>28</v>
      </c>
      <c r="G16" s="3">
        <v>6</v>
      </c>
      <c r="H16" s="7">
        <f>VLOOKUP(F16,'[1]SHREE MAA AG'!$C$3:$E$118,3,FALSE)</f>
        <v>240</v>
      </c>
      <c r="I16" s="6">
        <f t="shared" si="0"/>
        <v>12</v>
      </c>
      <c r="J16" s="6">
        <f t="shared" si="1"/>
        <v>48</v>
      </c>
      <c r="K16" s="6"/>
      <c r="L16" s="6">
        <f t="shared" si="2"/>
        <v>1500</v>
      </c>
      <c r="M16" s="10" t="s">
        <v>2</v>
      </c>
    </row>
    <row r="17" spans="1:13" ht="15" customHeight="1">
      <c r="A17" s="26"/>
      <c r="B17" s="30" t="s">
        <v>3</v>
      </c>
      <c r="C17" s="3" t="s">
        <v>39</v>
      </c>
      <c r="D17" s="3" t="s">
        <v>15</v>
      </c>
      <c r="E17" s="4" t="s">
        <v>31</v>
      </c>
      <c r="F17" s="3" t="s">
        <v>28</v>
      </c>
      <c r="G17" s="3">
        <v>4</v>
      </c>
      <c r="H17" s="7">
        <f>VLOOKUP(F17,'[1]SHREE MAA AG'!$C$4:$H$118,6,FALSE)</f>
        <v>80</v>
      </c>
      <c r="I17" s="6">
        <f t="shared" si="0"/>
        <v>8</v>
      </c>
      <c r="J17" s="6">
        <f t="shared" si="1"/>
        <v>32</v>
      </c>
      <c r="K17" s="6"/>
      <c r="L17" s="6">
        <f t="shared" si="2"/>
        <v>360</v>
      </c>
      <c r="M17" s="11" t="s">
        <v>67</v>
      </c>
    </row>
    <row r="18" spans="1:13" ht="15" customHeight="1">
      <c r="A18" s="26"/>
      <c r="B18" s="30" t="s">
        <v>3</v>
      </c>
      <c r="C18" s="3" t="s">
        <v>39</v>
      </c>
      <c r="D18" s="3" t="s">
        <v>15</v>
      </c>
      <c r="E18" s="4" t="s">
        <v>31</v>
      </c>
      <c r="F18" s="3" t="s">
        <v>28</v>
      </c>
      <c r="G18" s="3">
        <v>4</v>
      </c>
      <c r="H18" s="7">
        <f>VLOOKUP(F18,'[1]SHREE MAA AG'!$C$3:$E$118,3,FALSE)</f>
        <v>240</v>
      </c>
      <c r="I18" s="6">
        <f t="shared" si="0"/>
        <v>8</v>
      </c>
      <c r="J18" s="6">
        <f t="shared" si="1"/>
        <v>32</v>
      </c>
      <c r="K18" s="6">
        <v>30</v>
      </c>
      <c r="L18" s="6">
        <f t="shared" si="2"/>
        <v>1030</v>
      </c>
      <c r="M18" s="11" t="s">
        <v>61</v>
      </c>
    </row>
    <row r="19" spans="1:13" ht="15" customHeight="1">
      <c r="A19" s="26">
        <v>6</v>
      </c>
      <c r="B19" s="30" t="s">
        <v>6</v>
      </c>
      <c r="C19" s="3" t="s">
        <v>34</v>
      </c>
      <c r="D19" s="3" t="s">
        <v>7</v>
      </c>
      <c r="E19" s="4" t="s">
        <v>31</v>
      </c>
      <c r="F19" s="3" t="s">
        <v>24</v>
      </c>
      <c r="G19" s="3">
        <v>5</v>
      </c>
      <c r="H19" s="7">
        <f>VLOOKUP(F19,'[1]SHREE MAA AG'!$C$3:$E$118,3,FALSE)</f>
        <v>110</v>
      </c>
      <c r="I19" s="6">
        <f t="shared" si="0"/>
        <v>10</v>
      </c>
      <c r="J19" s="6">
        <f t="shared" si="1"/>
        <v>40</v>
      </c>
      <c r="K19" s="6"/>
      <c r="L19" s="6">
        <f t="shared" si="2"/>
        <v>600</v>
      </c>
      <c r="M19" s="10" t="s">
        <v>2</v>
      </c>
    </row>
    <row r="20" spans="1:13" ht="15" customHeight="1">
      <c r="A20" s="26"/>
      <c r="B20" s="30" t="s">
        <v>6</v>
      </c>
      <c r="C20" s="3" t="s">
        <v>34</v>
      </c>
      <c r="D20" s="3" t="s">
        <v>7</v>
      </c>
      <c r="E20" s="4" t="s">
        <v>31</v>
      </c>
      <c r="F20" s="3" t="s">
        <v>24</v>
      </c>
      <c r="G20" s="3">
        <v>1</v>
      </c>
      <c r="H20" s="7">
        <v>100</v>
      </c>
      <c r="I20" s="6">
        <f t="shared" si="0"/>
        <v>2</v>
      </c>
      <c r="J20" s="6">
        <f t="shared" si="1"/>
        <v>8</v>
      </c>
      <c r="K20" s="6"/>
      <c r="L20" s="6">
        <f t="shared" si="2"/>
        <v>110</v>
      </c>
      <c r="M20" s="10" t="s">
        <v>8</v>
      </c>
    </row>
    <row r="21" spans="1:13" ht="15" customHeight="1">
      <c r="A21" s="26"/>
      <c r="B21" s="30" t="s">
        <v>6</v>
      </c>
      <c r="C21" s="3" t="s">
        <v>34</v>
      </c>
      <c r="D21" s="3" t="s">
        <v>7</v>
      </c>
      <c r="E21" s="4" t="s">
        <v>31</v>
      </c>
      <c r="F21" s="3" t="s">
        <v>24</v>
      </c>
      <c r="G21" s="3">
        <v>9</v>
      </c>
      <c r="H21" s="7">
        <f>VLOOKUP(F21,'[1]SHREE MAA AG'!$C$4:$J$116,8,FALSE)</f>
        <v>35</v>
      </c>
      <c r="I21" s="6">
        <f t="shared" si="0"/>
        <v>18</v>
      </c>
      <c r="J21" s="6">
        <f t="shared" si="1"/>
        <v>72</v>
      </c>
      <c r="K21" s="6">
        <v>30</v>
      </c>
      <c r="L21" s="6">
        <f t="shared" si="2"/>
        <v>435</v>
      </c>
      <c r="M21" s="11" t="s">
        <v>63</v>
      </c>
    </row>
    <row r="22" spans="1:13" ht="15" customHeight="1">
      <c r="A22" s="26">
        <v>7</v>
      </c>
      <c r="B22" s="30" t="s">
        <v>16</v>
      </c>
      <c r="C22" s="3" t="s">
        <v>40</v>
      </c>
      <c r="D22" s="3" t="s">
        <v>17</v>
      </c>
      <c r="E22" s="4" t="s">
        <v>31</v>
      </c>
      <c r="F22" s="3" t="s">
        <v>29</v>
      </c>
      <c r="G22" s="3">
        <v>2</v>
      </c>
      <c r="H22" s="7">
        <f>VLOOKUP(F22,'[1]SHREE MAA AG'!$C$3:$E$118,3,FALSE)</f>
        <v>150</v>
      </c>
      <c r="I22" s="6">
        <f t="shared" si="0"/>
        <v>4</v>
      </c>
      <c r="J22" s="6">
        <f t="shared" si="1"/>
        <v>16</v>
      </c>
      <c r="K22" s="6"/>
      <c r="L22" s="6">
        <f t="shared" si="2"/>
        <v>320</v>
      </c>
      <c r="M22" s="10" t="s">
        <v>2</v>
      </c>
    </row>
    <row r="23" spans="1:13" ht="15" customHeight="1">
      <c r="A23" s="26"/>
      <c r="B23" s="30" t="s">
        <v>16</v>
      </c>
      <c r="C23" s="3" t="s">
        <v>40</v>
      </c>
      <c r="D23" s="3" t="s">
        <v>17</v>
      </c>
      <c r="E23" s="4" t="s">
        <v>31</v>
      </c>
      <c r="F23" s="3" t="s">
        <v>29</v>
      </c>
      <c r="G23" s="3">
        <v>7</v>
      </c>
      <c r="H23" s="7">
        <f>VLOOKUP(F23,'[1]SHREE MAA AG'!$C$4:$H$118,6,FALSE)</f>
        <v>70</v>
      </c>
      <c r="I23" s="6">
        <f t="shared" si="0"/>
        <v>14</v>
      </c>
      <c r="J23" s="6">
        <f t="shared" si="1"/>
        <v>56</v>
      </c>
      <c r="K23" s="6"/>
      <c r="L23" s="6">
        <f t="shared" si="2"/>
        <v>560</v>
      </c>
      <c r="M23" s="11" t="s">
        <v>68</v>
      </c>
    </row>
    <row r="24" spans="1:13" ht="15" customHeight="1">
      <c r="A24" s="26"/>
      <c r="B24" s="30" t="s">
        <v>16</v>
      </c>
      <c r="C24" s="3" t="s">
        <v>40</v>
      </c>
      <c r="D24" s="3" t="s">
        <v>17</v>
      </c>
      <c r="E24" s="4" t="s">
        <v>31</v>
      </c>
      <c r="F24" s="3" t="s">
        <v>29</v>
      </c>
      <c r="G24" s="3">
        <v>3</v>
      </c>
      <c r="H24" s="7">
        <f>VLOOKUP(F24,'[1]SHREE MAA AG'!$C$3:$E$118,3,FALSE)</f>
        <v>150</v>
      </c>
      <c r="I24" s="6">
        <f t="shared" si="0"/>
        <v>6</v>
      </c>
      <c r="J24" s="6">
        <f t="shared" si="1"/>
        <v>24</v>
      </c>
      <c r="K24" s="6">
        <v>30</v>
      </c>
      <c r="L24" s="6">
        <f t="shared" si="2"/>
        <v>510</v>
      </c>
      <c r="M24" s="11" t="s">
        <v>61</v>
      </c>
    </row>
    <row r="25" spans="1:13" ht="15" customHeight="1">
      <c r="A25" s="26">
        <v>8</v>
      </c>
      <c r="B25" s="30" t="s">
        <v>16</v>
      </c>
      <c r="C25" s="3" t="s">
        <v>41</v>
      </c>
      <c r="D25" s="3" t="s">
        <v>18</v>
      </c>
      <c r="E25" s="4" t="s">
        <v>31</v>
      </c>
      <c r="F25" s="3" t="s">
        <v>30</v>
      </c>
      <c r="G25" s="3">
        <v>16</v>
      </c>
      <c r="H25" s="7">
        <f>VLOOKUP(F25,'[1]SHREE MAA AG'!$C$3:$E$118,3,FALSE)</f>
        <v>170</v>
      </c>
      <c r="I25" s="6">
        <f t="shared" si="0"/>
        <v>32</v>
      </c>
      <c r="J25" s="6">
        <f t="shared" si="1"/>
        <v>128</v>
      </c>
      <c r="K25" s="6"/>
      <c r="L25" s="6">
        <f t="shared" si="2"/>
        <v>2880</v>
      </c>
      <c r="M25" s="10" t="s">
        <v>2</v>
      </c>
    </row>
    <row r="26" spans="1:13" ht="15" customHeight="1">
      <c r="A26" s="26"/>
      <c r="B26" s="30" t="s">
        <v>16</v>
      </c>
      <c r="C26" s="3" t="s">
        <v>41</v>
      </c>
      <c r="D26" s="3" t="s">
        <v>18</v>
      </c>
      <c r="E26" s="4" t="s">
        <v>31</v>
      </c>
      <c r="F26" s="3" t="s">
        <v>30</v>
      </c>
      <c r="G26" s="3">
        <v>37</v>
      </c>
      <c r="H26" s="7">
        <f>VLOOKUP(F26,'[1]SHREE MAA AG'!$C$4:$J$116,8,FALSE)</f>
        <v>50</v>
      </c>
      <c r="I26" s="6">
        <f t="shared" si="0"/>
        <v>74</v>
      </c>
      <c r="J26" s="6">
        <f t="shared" si="1"/>
        <v>296</v>
      </c>
      <c r="K26" s="6">
        <v>30</v>
      </c>
      <c r="L26" s="6">
        <f t="shared" si="2"/>
        <v>2250</v>
      </c>
      <c r="M26" s="11" t="s">
        <v>63</v>
      </c>
    </row>
    <row r="27" spans="1:13" ht="15" customHeight="1">
      <c r="A27" s="26">
        <v>9</v>
      </c>
      <c r="B27" s="30" t="s">
        <v>9</v>
      </c>
      <c r="C27" s="3" t="s">
        <v>35</v>
      </c>
      <c r="D27" s="3" t="s">
        <v>10</v>
      </c>
      <c r="E27" s="4" t="s">
        <v>31</v>
      </c>
      <c r="F27" s="3" t="s">
        <v>25</v>
      </c>
      <c r="G27" s="3">
        <v>6</v>
      </c>
      <c r="H27" s="7">
        <f>VLOOKUP(F27,'[1]SHREE MAA AG'!$C$4:$J$116,8,FALSE)</f>
        <v>35</v>
      </c>
      <c r="I27" s="6">
        <f t="shared" si="0"/>
        <v>12</v>
      </c>
      <c r="J27" s="6">
        <f t="shared" si="1"/>
        <v>48</v>
      </c>
      <c r="K27" s="6">
        <v>30</v>
      </c>
      <c r="L27" s="6">
        <f t="shared" si="2"/>
        <v>300</v>
      </c>
      <c r="M27" s="11" t="s">
        <v>62</v>
      </c>
    </row>
    <row r="28" spans="1:13" ht="15" customHeight="1">
      <c r="A28" s="26">
        <v>10</v>
      </c>
      <c r="B28" s="30" t="s">
        <v>9</v>
      </c>
      <c r="C28" s="3" t="s">
        <v>42</v>
      </c>
      <c r="D28" s="3" t="s">
        <v>18</v>
      </c>
      <c r="E28" s="4" t="s">
        <v>31</v>
      </c>
      <c r="F28" s="3" t="s">
        <v>30</v>
      </c>
      <c r="G28" s="3">
        <v>1</v>
      </c>
      <c r="H28" s="7">
        <f>VLOOKUP(F28,'[1]SHREE MAA AG'!$C$4:$J$116,8,FALSE)</f>
        <v>50</v>
      </c>
      <c r="I28" s="6">
        <f t="shared" si="0"/>
        <v>2</v>
      </c>
      <c r="J28" s="6">
        <f t="shared" si="1"/>
        <v>8</v>
      </c>
      <c r="K28" s="6">
        <v>30</v>
      </c>
      <c r="L28" s="6">
        <f t="shared" si="2"/>
        <v>90</v>
      </c>
      <c r="M28" s="11" t="s">
        <v>63</v>
      </c>
    </row>
    <row r="29" spans="1:13" ht="15" customHeight="1">
      <c r="A29" s="26">
        <v>11</v>
      </c>
      <c r="B29" s="30" t="s">
        <v>19</v>
      </c>
      <c r="C29" s="3" t="s">
        <v>43</v>
      </c>
      <c r="D29" s="3" t="s">
        <v>20</v>
      </c>
      <c r="E29" s="4" t="s">
        <v>31</v>
      </c>
      <c r="F29" s="3" t="s">
        <v>29</v>
      </c>
      <c r="G29" s="3">
        <v>3</v>
      </c>
      <c r="H29" s="7">
        <f>VLOOKUP(F29,'[1]SHREE MAA AG'!$C$3:$E$118,3,FALSE)</f>
        <v>150</v>
      </c>
      <c r="I29" s="6">
        <f t="shared" si="0"/>
        <v>6</v>
      </c>
      <c r="J29" s="6">
        <f t="shared" si="1"/>
        <v>24</v>
      </c>
      <c r="K29" s="6"/>
      <c r="L29" s="6">
        <f t="shared" si="2"/>
        <v>480</v>
      </c>
      <c r="M29" s="10" t="s">
        <v>2</v>
      </c>
    </row>
    <row r="30" spans="1:13" ht="15" customHeight="1">
      <c r="A30" s="26"/>
      <c r="B30" s="30" t="s">
        <v>19</v>
      </c>
      <c r="C30" s="3" t="s">
        <v>43</v>
      </c>
      <c r="D30" s="3" t="s">
        <v>20</v>
      </c>
      <c r="E30" s="4" t="s">
        <v>31</v>
      </c>
      <c r="F30" s="3" t="s">
        <v>29</v>
      </c>
      <c r="G30" s="3">
        <v>1</v>
      </c>
      <c r="H30" s="7">
        <v>120</v>
      </c>
      <c r="I30" s="6">
        <f t="shared" si="0"/>
        <v>2</v>
      </c>
      <c r="J30" s="6">
        <f t="shared" si="1"/>
        <v>8</v>
      </c>
      <c r="K30" s="6">
        <v>30</v>
      </c>
      <c r="L30" s="6">
        <f t="shared" si="2"/>
        <v>160</v>
      </c>
      <c r="M30" s="10" t="s">
        <v>8</v>
      </c>
    </row>
    <row r="31" spans="1:13" ht="15" customHeight="1">
      <c r="A31" s="26">
        <v>12</v>
      </c>
      <c r="B31" s="30" t="s">
        <v>19</v>
      </c>
      <c r="C31" s="3" t="s">
        <v>44</v>
      </c>
      <c r="D31" s="3" t="s">
        <v>21</v>
      </c>
      <c r="E31" s="4" t="s">
        <v>31</v>
      </c>
      <c r="F31" s="3" t="s">
        <v>26</v>
      </c>
      <c r="G31" s="3">
        <v>5</v>
      </c>
      <c r="H31" s="7">
        <f>VLOOKUP(F31,'[1]SHREE MAA AG'!$C$3:$E$118,3,FALSE)</f>
        <v>215</v>
      </c>
      <c r="I31" s="6">
        <f t="shared" si="0"/>
        <v>10</v>
      </c>
      <c r="J31" s="6">
        <f t="shared" si="1"/>
        <v>40</v>
      </c>
      <c r="K31" s="6">
        <v>30</v>
      </c>
      <c r="L31" s="6">
        <f t="shared" si="2"/>
        <v>1155</v>
      </c>
      <c r="M31" s="10" t="s">
        <v>2</v>
      </c>
    </row>
    <row r="32" spans="1:13" ht="15" customHeight="1">
      <c r="A32" s="26">
        <v>13</v>
      </c>
      <c r="B32" s="30" t="s">
        <v>11</v>
      </c>
      <c r="C32" s="3" t="s">
        <v>36</v>
      </c>
      <c r="D32" s="3" t="s">
        <v>12</v>
      </c>
      <c r="E32" s="4" t="s">
        <v>31</v>
      </c>
      <c r="F32" s="3" t="s">
        <v>22</v>
      </c>
      <c r="G32" s="3">
        <v>2</v>
      </c>
      <c r="H32" s="7">
        <f>VLOOKUP(F32,'[1]SHREE MAA AG'!$C$3:$E$118,3,FALSE)</f>
        <v>150</v>
      </c>
      <c r="I32" s="6">
        <f t="shared" si="0"/>
        <v>4</v>
      </c>
      <c r="J32" s="6">
        <f t="shared" si="1"/>
        <v>16</v>
      </c>
      <c r="K32" s="6"/>
      <c r="L32" s="6">
        <f t="shared" si="2"/>
        <v>320</v>
      </c>
      <c r="M32" s="10" t="s">
        <v>2</v>
      </c>
    </row>
    <row r="33" spans="1:13" ht="15" customHeight="1">
      <c r="A33" s="26"/>
      <c r="B33" s="30" t="s">
        <v>11</v>
      </c>
      <c r="C33" s="3" t="s">
        <v>36</v>
      </c>
      <c r="D33" s="3" t="s">
        <v>12</v>
      </c>
      <c r="E33" s="4" t="s">
        <v>31</v>
      </c>
      <c r="F33" s="3" t="s">
        <v>22</v>
      </c>
      <c r="G33" s="3">
        <v>2</v>
      </c>
      <c r="H33" s="7">
        <f>VLOOKUP(F33,'[1]SHREE MAA AG'!$C$3:$E$118,3,FALSE)</f>
        <v>150</v>
      </c>
      <c r="I33" s="6">
        <f t="shared" si="0"/>
        <v>4</v>
      </c>
      <c r="J33" s="6">
        <f t="shared" si="1"/>
        <v>16</v>
      </c>
      <c r="K33" s="6"/>
      <c r="L33" s="6">
        <f t="shared" si="2"/>
        <v>320</v>
      </c>
      <c r="M33" s="11" t="s">
        <v>61</v>
      </c>
    </row>
    <row r="34" spans="1:13" ht="15" customHeight="1" thickBot="1">
      <c r="A34" s="27"/>
      <c r="B34" s="31" t="s">
        <v>11</v>
      </c>
      <c r="C34" s="32" t="s">
        <v>36</v>
      </c>
      <c r="D34" s="32" t="s">
        <v>12</v>
      </c>
      <c r="E34" s="33" t="s">
        <v>31</v>
      </c>
      <c r="F34" s="32" t="s">
        <v>22</v>
      </c>
      <c r="G34" s="32">
        <v>1</v>
      </c>
      <c r="H34" s="34">
        <f>VLOOKUP(F34,'[1]SHREE MAA AG'!$C$4:$J$116,8,FALSE)</f>
        <v>50</v>
      </c>
      <c r="I34" s="35">
        <f t="shared" si="0"/>
        <v>2</v>
      </c>
      <c r="J34" s="35">
        <f t="shared" si="1"/>
        <v>8</v>
      </c>
      <c r="K34" s="35">
        <v>30</v>
      </c>
      <c r="L34" s="35">
        <f t="shared" si="2"/>
        <v>90</v>
      </c>
      <c r="M34" s="36" t="s">
        <v>63</v>
      </c>
    </row>
    <row r="35" spans="1:13" s="8" customFormat="1" ht="15.75" thickBot="1">
      <c r="A35" s="37" t="s">
        <v>66</v>
      </c>
      <c r="B35" s="38"/>
      <c r="C35" s="38"/>
      <c r="D35" s="38"/>
      <c r="E35" s="38"/>
      <c r="F35" s="38"/>
      <c r="G35" s="38"/>
      <c r="H35" s="39"/>
      <c r="I35" s="39"/>
      <c r="J35" s="39"/>
      <c r="K35" s="40"/>
      <c r="L35" s="28">
        <f>SUM(L4:L34)</f>
        <v>21335</v>
      </c>
      <c r="M35" s="12"/>
    </row>
    <row r="36" spans="1:13" s="5" customFormat="1" ht="30" customHeight="1" thickBot="1">
      <c r="A36" s="41" t="s">
        <v>60</v>
      </c>
      <c r="B36" s="42"/>
      <c r="C36" s="42"/>
      <c r="D36" s="42"/>
      <c r="E36" s="42"/>
      <c r="F36" s="42"/>
      <c r="G36" s="42"/>
      <c r="H36" s="43"/>
      <c r="I36" s="43"/>
      <c r="J36" s="43"/>
      <c r="K36" s="43"/>
      <c r="L36" s="44"/>
      <c r="M36" s="13"/>
    </row>
    <row r="37" spans="1:13" s="5" customFormat="1" ht="30" customHeight="1" thickBot="1">
      <c r="A37" s="45" t="s">
        <v>59</v>
      </c>
      <c r="B37" s="46"/>
      <c r="C37" s="46"/>
      <c r="D37" s="46"/>
      <c r="E37" s="46"/>
      <c r="F37" s="46"/>
      <c r="G37" s="46"/>
      <c r="H37" s="47"/>
      <c r="I37" s="47"/>
      <c r="J37" s="47"/>
      <c r="K37" s="47"/>
      <c r="L37" s="47"/>
      <c r="M37" s="14"/>
    </row>
    <row r="38" spans="1:13">
      <c r="G38" s="9">
        <f>SUM(G4:G34)</f>
        <v>189</v>
      </c>
    </row>
  </sheetData>
  <sortState ref="B4:M34">
    <sortCondition ref="B4:B34"/>
    <sortCondition ref="C4:C34"/>
  </sortState>
  <mergeCells count="7">
    <mergeCell ref="A35:K35"/>
    <mergeCell ref="A36:L36"/>
    <mergeCell ref="A37:L37"/>
    <mergeCell ref="A1:H1"/>
    <mergeCell ref="I1:L1"/>
    <mergeCell ref="A2:H2"/>
    <mergeCell ref="I2:L2"/>
  </mergeCells>
  <pageMargins left="0.33" right="0.15748031496062992" top="0.55118110236220474" bottom="0.51181102362204722" header="0.31496062992125984" footer="0.31496062992125984"/>
  <pageSetup scale="9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2025-11-22T11:44:39Z</cp:lastPrinted>
  <dcterms:created xsi:type="dcterms:W3CDTF">2025-11-15T04:11:47Z</dcterms:created>
  <dcterms:modified xsi:type="dcterms:W3CDTF">2025-11-22T11:46:12Z</dcterms:modified>
</cp:coreProperties>
</file>