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6" i="1" l="1"/>
  <c r="J7" i="1"/>
  <c r="J5" i="1"/>
  <c r="J8" i="1"/>
  <c r="J4" i="1"/>
  <c r="I6" i="1"/>
  <c r="I7" i="1"/>
  <c r="I5" i="1"/>
  <c r="I8" i="1"/>
  <c r="I4" i="1"/>
  <c r="H6" i="1"/>
  <c r="L6" i="1" s="1"/>
  <c r="H7" i="1"/>
  <c r="L7" i="1" s="1"/>
  <c r="H5" i="1"/>
  <c r="L5" i="1" s="1"/>
  <c r="H8" i="1"/>
  <c r="L8" i="1" s="1"/>
  <c r="H4" i="1"/>
  <c r="L4" i="1" s="1"/>
  <c r="L9" i="1" s="1"/>
  <c r="G12" i="1"/>
</calcChain>
</file>

<file path=xl/sharedStrings.xml><?xml version="1.0" encoding="utf-8"?>
<sst xmlns="http://schemas.openxmlformats.org/spreadsheetml/2006/main" count="43" uniqueCount="37">
  <si>
    <t>INVOICE
PRAGATI LOGISTICS,SAMANTA SAHI KHUNTIA LANE,8984191006
GST No:21AGHPB9356M1Z9</t>
  </si>
  <si>
    <t>01/2/2024</t>
  </si>
  <si>
    <t>0474</t>
  </si>
  <si>
    <t>19/2/2024</t>
  </si>
  <si>
    <t>504</t>
  </si>
  <si>
    <t>28/2/2024</t>
  </si>
  <si>
    <t>0508</t>
  </si>
  <si>
    <t>13/2/2024</t>
  </si>
  <si>
    <t>493</t>
  </si>
  <si>
    <t>519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</si>
  <si>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</si>
  <si>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</si>
  <si>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BALASORE</t>
  </si>
  <si>
    <t>ITAMATI</t>
  </si>
  <si>
    <t>BARIPADA</t>
  </si>
  <si>
    <t>JHUMPURA</t>
  </si>
  <si>
    <t xml:space="preserve">VIDHI VIDHAN LOGISTICSS
Address:DHANAWAT COMPLEX CUTTACK,9078824597
GST No:21AABPA0216D1Z2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</si>
  <si>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</si>
  <si>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</si>
  <si>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</si>
  <si>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</si>
  <si>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</si>
  <si>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</si>
  <si>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</si>
  <si>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</si>
  <si>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</si>
  <si>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 CH</t>
  </si>
  <si>
    <t>LR CH</t>
  </si>
  <si>
    <t>AMOUNT</t>
  </si>
  <si>
    <t>(RUPEES ONE THOUSAND NINE HUNDRED FIFTY FIVE ONLY)</t>
  </si>
  <si>
    <t>PL/DO/23638</t>
  </si>
  <si>
    <t>PL/MA/18929</t>
  </si>
  <si>
    <t>PL/MA/20693</t>
  </si>
  <si>
    <t>PL/MA/19793</t>
  </si>
  <si>
    <t>PL/MA/20731</t>
  </si>
  <si>
    <t>CTC</t>
  </si>
  <si>
    <t xml:space="preserve">Bill Date:29/02/2024
Bill NO : 40113
Total Amount:1955.00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</si>
</sst>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4</xdr:col>
      <xdr:colOff>628650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2857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R21" sqref="R21"/>
    </sheetView>
  </sheetViews>
  <sheetFormatPr defaultRowHeight="15"/>
  <cols>
    <col min="1" max="1" width="2.85546875" style="1" bestFit="1" customWidth="1"/>
    <col min="2" max="2" width="10.7109375" style="1" customWidth="1"/>
    <col min="3" max="3" width="13.42578125" style="1" customWidth="1"/>
    <col min="4" max="4" width="6.42578125" style="1" bestFit="1" customWidth="1"/>
    <col min="5" max="5" width="14.42578125" style="1" customWidth="1"/>
    <col min="6" max="6" width="8.28515625" style="1" customWidth="1"/>
    <col min="7" max="7" width="6.85546875" style="1" customWidth="1"/>
    <col min="8" max="8" width="6.7109375" style="2" customWidth="1"/>
    <col min="9" max="9" width="6.28515625" style="2" customWidth="1"/>
    <col min="10" max="10" width="7.28515625" style="2" customWidth="1"/>
    <col min="11" max="11" width="7.42578125" style="2" customWidth="1"/>
    <col min="12" max="12" width="10" style="2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2"/>
      <c r="F1" s="17" t="s">
        <v>0</v>
      </c>
      <c r="G1" s="18"/>
      <c r="H1" s="18"/>
      <c r="I1" s="18"/>
      <c r="J1" s="18"/>
      <c r="K1" s="18"/>
      <c r="L1" s="19"/>
    </row>
    <row r="2" spans="1:12" ht="69" customHeight="1">
      <c r="A2" s="20" t="s">
        <v>16</v>
      </c>
      <c r="B2" s="21"/>
      <c r="C2" s="21"/>
      <c r="D2" s="21"/>
      <c r="E2" s="22"/>
      <c r="F2" s="17" t="s">
        <v>36</v>
      </c>
      <c r="G2" s="18"/>
      <c r="H2" s="18"/>
      <c r="I2" s="18"/>
      <c r="J2" s="18"/>
      <c r="K2" s="18"/>
      <c r="L2" s="19"/>
    </row>
    <row r="3" spans="1:12" s="11" customFormat="1">
      <c r="A3" s="9" t="s">
        <v>17</v>
      </c>
      <c r="B3" s="9" t="s">
        <v>18</v>
      </c>
      <c r="C3" s="9" t="s">
        <v>19</v>
      </c>
      <c r="D3" s="9" t="s">
        <v>20</v>
      </c>
      <c r="E3" s="9" t="s">
        <v>21</v>
      </c>
      <c r="F3" s="9" t="s">
        <v>22</v>
      </c>
      <c r="G3" s="9" t="s">
        <v>23</v>
      </c>
      <c r="H3" s="10" t="s">
        <v>24</v>
      </c>
      <c r="I3" s="10" t="s">
        <v>25</v>
      </c>
      <c r="J3" s="10" t="s">
        <v>26</v>
      </c>
      <c r="K3" s="10" t="s">
        <v>27</v>
      </c>
      <c r="L3" s="10" t="s">
        <v>28</v>
      </c>
    </row>
    <row r="4" spans="1:12">
      <c r="A4" s="12">
        <v>1</v>
      </c>
      <c r="B4" s="4" t="s">
        <v>1</v>
      </c>
      <c r="C4" s="4" t="s">
        <v>31</v>
      </c>
      <c r="D4" s="8" t="s">
        <v>35</v>
      </c>
      <c r="E4" s="4" t="s">
        <v>12</v>
      </c>
      <c r="F4" s="4" t="s">
        <v>2</v>
      </c>
      <c r="G4" s="4">
        <v>1</v>
      </c>
      <c r="H4" s="6">
        <f>VLOOKUP(E4,'[1]ANIK INDUSTRI'!$C$4:$D$96,2,)</f>
        <v>50</v>
      </c>
      <c r="I4" s="6">
        <f>G4*2</f>
        <v>2</v>
      </c>
      <c r="J4" s="6">
        <f>VLOOKUP(E4,'[1]ANIK INDUSTRI'!$C$4:$E$94,3,)*G4</f>
        <v>10</v>
      </c>
      <c r="K4" s="6">
        <v>50</v>
      </c>
      <c r="L4" s="6">
        <f>G4*H4+I4+J4+K4</f>
        <v>112</v>
      </c>
    </row>
    <row r="5" spans="1:12">
      <c r="A5" s="12">
        <v>2</v>
      </c>
      <c r="B5" s="4" t="s">
        <v>7</v>
      </c>
      <c r="C5" s="4" t="s">
        <v>33</v>
      </c>
      <c r="D5" s="8" t="s">
        <v>35</v>
      </c>
      <c r="E5" s="4" t="s">
        <v>12</v>
      </c>
      <c r="F5" s="4" t="s">
        <v>8</v>
      </c>
      <c r="G5" s="4">
        <v>5</v>
      </c>
      <c r="H5" s="6">
        <f>VLOOKUP(E5,'[1]ANIK INDUSTRI'!$C$4:$D$96,2,)</f>
        <v>50</v>
      </c>
      <c r="I5" s="6">
        <f>G5*2</f>
        <v>10</v>
      </c>
      <c r="J5" s="6">
        <f>VLOOKUP(E5,'[1]ANIK INDUSTRI'!$C$4:$E$94,3,)*G5</f>
        <v>50</v>
      </c>
      <c r="K5" s="6">
        <v>50</v>
      </c>
      <c r="L5" s="6">
        <f>G5*H5+I5+J5+K5</f>
        <v>360</v>
      </c>
    </row>
    <row r="6" spans="1:12">
      <c r="A6" s="12">
        <v>3</v>
      </c>
      <c r="B6" s="4" t="s">
        <v>3</v>
      </c>
      <c r="C6" s="4" t="s">
        <v>30</v>
      </c>
      <c r="D6" s="8" t="s">
        <v>35</v>
      </c>
      <c r="E6" s="4" t="s">
        <v>13</v>
      </c>
      <c r="F6" s="4" t="s">
        <v>4</v>
      </c>
      <c r="G6" s="4">
        <v>1</v>
      </c>
      <c r="H6" s="6">
        <f>VLOOKUP(E6,'[1]ANIK INDUSTRI'!$C$4:$D$96,2,)</f>
        <v>45</v>
      </c>
      <c r="I6" s="6">
        <f>G6*2</f>
        <v>2</v>
      </c>
      <c r="J6" s="6">
        <f>VLOOKUP(E6,'[1]ANIK INDUSTRI'!$C$4:$E$94,3,)*G6</f>
        <v>10</v>
      </c>
      <c r="K6" s="6">
        <v>50</v>
      </c>
      <c r="L6" s="6">
        <f>G6*H6+I6+J6+K6</f>
        <v>107</v>
      </c>
    </row>
    <row r="7" spans="1:12">
      <c r="A7" s="12">
        <v>4</v>
      </c>
      <c r="B7" s="4" t="s">
        <v>5</v>
      </c>
      <c r="C7" s="4" t="s">
        <v>32</v>
      </c>
      <c r="D7" s="8" t="s">
        <v>35</v>
      </c>
      <c r="E7" s="4" t="s">
        <v>14</v>
      </c>
      <c r="F7" s="4" t="s">
        <v>6</v>
      </c>
      <c r="G7" s="4">
        <v>2</v>
      </c>
      <c r="H7" s="6">
        <f>VLOOKUP(E7,'[1]ANIK INDUSTRI'!$C$4:$D$96,2,)</f>
        <v>50</v>
      </c>
      <c r="I7" s="6">
        <f>G7*2</f>
        <v>4</v>
      </c>
      <c r="J7" s="6">
        <f>VLOOKUP(E7,'[1]ANIK INDUSTRI'!$C$4:$E$94,3,)*G7</f>
        <v>20</v>
      </c>
      <c r="K7" s="6">
        <v>50</v>
      </c>
      <c r="L7" s="6">
        <f>G7*H7+I7+J7+K7</f>
        <v>174</v>
      </c>
    </row>
    <row r="8" spans="1:12">
      <c r="A8" s="12">
        <v>5</v>
      </c>
      <c r="B8" s="4" t="s">
        <v>5</v>
      </c>
      <c r="C8" s="4" t="s">
        <v>34</v>
      </c>
      <c r="D8" s="8" t="s">
        <v>35</v>
      </c>
      <c r="E8" s="4" t="s">
        <v>15</v>
      </c>
      <c r="F8" s="4" t="s">
        <v>9</v>
      </c>
      <c r="G8" s="4">
        <v>16</v>
      </c>
      <c r="H8" s="6">
        <f>VLOOKUP(E8,'[1]ANIK INDUSTRI'!$C$4:$D$96,2,)</f>
        <v>50</v>
      </c>
      <c r="I8" s="6">
        <f>G8*2</f>
        <v>32</v>
      </c>
      <c r="J8" s="6">
        <f>VLOOKUP(E8,'[1]ANIK INDUSTRI'!$C$4:$E$94,3,)*G8</f>
        <v>320</v>
      </c>
      <c r="K8" s="6">
        <v>50</v>
      </c>
      <c r="L8" s="6">
        <f>G8*H8+I8+J8+K8</f>
        <v>1202</v>
      </c>
    </row>
    <row r="9" spans="1:12" s="3" customFormat="1">
      <c r="A9" s="13" t="s">
        <v>29</v>
      </c>
      <c r="B9" s="13"/>
      <c r="C9" s="13"/>
      <c r="D9" s="13"/>
      <c r="E9" s="13"/>
      <c r="F9" s="13"/>
      <c r="G9" s="13"/>
      <c r="H9" s="14"/>
      <c r="I9" s="14"/>
      <c r="J9" s="14"/>
      <c r="K9" s="14"/>
      <c r="L9" s="7">
        <f>SUM(L4:L8)</f>
        <v>1955</v>
      </c>
    </row>
    <row r="10" spans="1:12" s="3" customFormat="1" ht="30" customHeight="1">
      <c r="A10" s="15" t="s">
        <v>11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</row>
    <row r="11" spans="1:12" s="3" customFormat="1" ht="30" customHeight="1">
      <c r="A11" s="15" t="s">
        <v>10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</row>
    <row r="12" spans="1:12">
      <c r="G12" s="5">
        <f>SUM(G4:G8)</f>
        <v>25</v>
      </c>
    </row>
  </sheetData>
  <sortState ref="B4:L8">
    <sortCondition ref="B4:B8"/>
    <sortCondition ref="C4:C8"/>
  </sortState>
  <mergeCells count="7">
    <mergeCell ref="A9:K9"/>
    <mergeCell ref="A10:L10"/>
    <mergeCell ref="A11:L11"/>
    <mergeCell ref="F1:L1"/>
    <mergeCell ref="F2:L2"/>
    <mergeCell ref="A1:E1"/>
    <mergeCell ref="A2:E2"/>
  </mergeCells>
  <pageMargins left="0.18" right="0.2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2024-03-11T12:44:22Z</cp:lastPrinted>
  <dcterms:created xsi:type="dcterms:W3CDTF">2024-03-09T05:38:24Z</dcterms:created>
  <dcterms:modified xsi:type="dcterms:W3CDTF">2024-03-11T12:44:23Z</dcterms:modified>
</cp:coreProperties>
</file>