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Invoice!$A$3:$M$176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176" i="1"/>
  <c r="H174"/>
  <c r="I174" s="1"/>
  <c r="H173"/>
  <c r="I173" s="1"/>
  <c r="H172"/>
  <c r="I172" s="1"/>
  <c r="H171"/>
  <c r="I171" s="1"/>
  <c r="H170"/>
  <c r="I170" s="1"/>
  <c r="H169"/>
  <c r="I169" s="1"/>
  <c r="H168"/>
  <c r="I168" s="1"/>
  <c r="H167"/>
  <c r="I167" s="1"/>
  <c r="H166"/>
  <c r="I166" s="1"/>
  <c r="H165"/>
  <c r="I165" s="1"/>
  <c r="I164"/>
  <c r="H163"/>
  <c r="I163" s="1"/>
  <c r="H162"/>
  <c r="I162" s="1"/>
  <c r="H161"/>
  <c r="I161" s="1"/>
  <c r="I160"/>
  <c r="I159"/>
  <c r="H158"/>
  <c r="I158" s="1"/>
  <c r="H157"/>
  <c r="I157" s="1"/>
  <c r="I156"/>
  <c r="H155"/>
  <c r="I155" s="1"/>
  <c r="H154"/>
  <c r="I154" s="1"/>
  <c r="H153"/>
  <c r="I153" s="1"/>
  <c r="I152"/>
  <c r="H151"/>
  <c r="I151" s="1"/>
  <c r="H150"/>
  <c r="I150" s="1"/>
  <c r="I149"/>
  <c r="H148"/>
  <c r="I148" s="1"/>
  <c r="H147"/>
  <c r="I147" s="1"/>
  <c r="H146"/>
  <c r="I146" s="1"/>
  <c r="H145"/>
  <c r="I145" s="1"/>
  <c r="I144"/>
  <c r="H143"/>
  <c r="I143" s="1"/>
  <c r="H142"/>
  <c r="I142" s="1"/>
  <c r="I141"/>
  <c r="I140"/>
  <c r="H139"/>
  <c r="I139" s="1"/>
  <c r="H138"/>
  <c r="I138" s="1"/>
  <c r="H137"/>
  <c r="I137" s="1"/>
  <c r="I136"/>
  <c r="H135"/>
  <c r="I135" s="1"/>
  <c r="I134"/>
  <c r="H133"/>
  <c r="I133" s="1"/>
  <c r="H132"/>
  <c r="I132" s="1"/>
  <c r="H131"/>
  <c r="I131" s="1"/>
  <c r="I130"/>
  <c r="H129"/>
  <c r="I129" s="1"/>
  <c r="H128"/>
  <c r="I128" s="1"/>
  <c r="I127"/>
  <c r="H126"/>
  <c r="I126" s="1"/>
  <c r="H125"/>
  <c r="I125" s="1"/>
  <c r="H124"/>
  <c r="I124" s="1"/>
  <c r="H123"/>
  <c r="I123" s="1"/>
  <c r="H122"/>
  <c r="I122" s="1"/>
  <c r="I121"/>
  <c r="I120"/>
  <c r="H119"/>
  <c r="I119" s="1"/>
  <c r="H118"/>
  <c r="I118" s="1"/>
  <c r="H117"/>
  <c r="I117" s="1"/>
  <c r="H116"/>
  <c r="I116" s="1"/>
  <c r="H115"/>
  <c r="I115" s="1"/>
  <c r="H114"/>
  <c r="I114" s="1"/>
  <c r="H113"/>
  <c r="I113" s="1"/>
  <c r="H112"/>
  <c r="I112" s="1"/>
  <c r="I111"/>
  <c r="H110"/>
  <c r="I110" s="1"/>
  <c r="I109"/>
  <c r="H108"/>
  <c r="I108" s="1"/>
  <c r="I107"/>
  <c r="H106"/>
  <c r="I106" s="1"/>
  <c r="H105"/>
  <c r="I105" s="1"/>
  <c r="H104"/>
  <c r="I104" s="1"/>
  <c r="H103"/>
  <c r="I103" s="1"/>
  <c r="H102"/>
  <c r="I102" s="1"/>
  <c r="I101"/>
  <c r="H100"/>
  <c r="I100" s="1"/>
  <c r="H99"/>
  <c r="I99" s="1"/>
  <c r="I98"/>
  <c r="H97"/>
  <c r="I97" s="1"/>
  <c r="I96"/>
  <c r="I95"/>
  <c r="H94"/>
  <c r="I94" s="1"/>
  <c r="H93"/>
  <c r="I93" s="1"/>
  <c r="H92"/>
  <c r="I92" s="1"/>
  <c r="H91"/>
  <c r="I91" s="1"/>
  <c r="H90"/>
  <c r="I90" s="1"/>
  <c r="H89"/>
  <c r="I89" s="1"/>
  <c r="I88"/>
  <c r="H87"/>
  <c r="I87" s="1"/>
  <c r="H86"/>
  <c r="I86" s="1"/>
  <c r="I85"/>
  <c r="H84"/>
  <c r="I84" s="1"/>
  <c r="H83"/>
  <c r="I83" s="1"/>
  <c r="H82"/>
  <c r="I82" s="1"/>
  <c r="H81"/>
  <c r="I81" s="1"/>
  <c r="H80"/>
  <c r="I80" s="1"/>
  <c r="H79"/>
  <c r="I79" s="1"/>
  <c r="H78"/>
  <c r="I78" s="1"/>
  <c r="H77"/>
  <c r="I77" s="1"/>
  <c r="H76"/>
  <c r="I76" s="1"/>
  <c r="H75"/>
  <c r="I75" s="1"/>
  <c r="H74"/>
  <c r="I74" s="1"/>
  <c r="I73"/>
  <c r="H72"/>
  <c r="I72" s="1"/>
  <c r="H71"/>
  <c r="I71" s="1"/>
  <c r="H70"/>
  <c r="I70" s="1"/>
  <c r="H69"/>
  <c r="I69" s="1"/>
  <c r="H68"/>
  <c r="I68" s="1"/>
  <c r="I67"/>
  <c r="H66"/>
  <c r="I66" s="1"/>
  <c r="I65"/>
  <c r="H64"/>
  <c r="I64" s="1"/>
  <c r="H63"/>
  <c r="I63" s="1"/>
  <c r="I62"/>
  <c r="H62"/>
  <c r="H61"/>
  <c r="I61" s="1"/>
  <c r="H60"/>
  <c r="I60" s="1"/>
  <c r="H59"/>
  <c r="I59" s="1"/>
  <c r="H58"/>
  <c r="I58" s="1"/>
  <c r="H57"/>
  <c r="I57" s="1"/>
  <c r="I56"/>
  <c r="H55"/>
  <c r="I55" s="1"/>
  <c r="H54"/>
  <c r="I54" s="1"/>
  <c r="I53"/>
  <c r="H52"/>
  <c r="I52" s="1"/>
  <c r="I51"/>
  <c r="H50"/>
  <c r="I50" s="1"/>
  <c r="H49"/>
  <c r="I49" s="1"/>
  <c r="H48"/>
  <c r="I48" s="1"/>
  <c r="H47"/>
  <c r="I47" s="1"/>
  <c r="H46"/>
  <c r="I46" s="1"/>
  <c r="H45"/>
  <c r="I45" s="1"/>
  <c r="H44"/>
  <c r="I44" s="1"/>
  <c r="H43"/>
  <c r="I43" s="1"/>
  <c r="H42"/>
  <c r="I42" s="1"/>
  <c r="H41"/>
  <c r="I41" s="1"/>
  <c r="H40"/>
  <c r="I40" s="1"/>
  <c r="H39"/>
  <c r="I39" s="1"/>
  <c r="H38"/>
  <c r="I38" s="1"/>
  <c r="I37"/>
  <c r="H36"/>
  <c r="I36" s="1"/>
  <c r="H35"/>
  <c r="I35" s="1"/>
  <c r="I34"/>
  <c r="I33"/>
  <c r="I32"/>
  <c r="H31"/>
  <c r="I31" s="1"/>
  <c r="H30"/>
  <c r="I30" s="1"/>
  <c r="H29"/>
  <c r="I29" s="1"/>
  <c r="H28"/>
  <c r="I28" s="1"/>
  <c r="I27"/>
  <c r="I26"/>
  <c r="I25"/>
  <c r="H24"/>
  <c r="I24" s="1"/>
  <c r="H23"/>
  <c r="I23" s="1"/>
  <c r="I22"/>
  <c r="H21"/>
  <c r="I21" s="1"/>
  <c r="I20"/>
  <c r="I19"/>
  <c r="H18"/>
  <c r="I18" s="1"/>
  <c r="H17"/>
  <c r="I17" s="1"/>
  <c r="I16"/>
  <c r="H15"/>
  <c r="I15" s="1"/>
  <c r="H14"/>
  <c r="I14" s="1"/>
  <c r="H13"/>
  <c r="I13" s="1"/>
  <c r="H12"/>
  <c r="I12" s="1"/>
  <c r="H11"/>
  <c r="I11" s="1"/>
  <c r="H10"/>
  <c r="I10" s="1"/>
  <c r="H9"/>
  <c r="I9" s="1"/>
  <c r="H8"/>
  <c r="I8" s="1"/>
  <c r="I7"/>
  <c r="H6"/>
  <c r="I6" s="1"/>
  <c r="I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H4"/>
  <c r="I4" s="1"/>
  <c r="I175" l="1"/>
</calcChain>
</file>

<file path=xl/sharedStrings.xml><?xml version="1.0" encoding="utf-8"?>
<sst xmlns="http://schemas.openxmlformats.org/spreadsheetml/2006/main" count="1042" uniqueCount="568">
  <si>
    <t>INVOICE
PRAGATI LOGISTICS,SAMANTA SAHI KHUNTIA LANE,8984191006
GST No:21AGHPB9356M1Z9</t>
  </si>
  <si>
    <t>Thanking you for your business.
PRAGATI LOGISTICS</t>
  </si>
  <si>
    <t>CHIKITI</t>
  </si>
  <si>
    <t>GANJAM</t>
  </si>
  <si>
    <t>ROURKELA</t>
  </si>
  <si>
    <t>SORO</t>
  </si>
  <si>
    <t>BARIPADA</t>
  </si>
  <si>
    <t>JALESWAR</t>
  </si>
  <si>
    <t>BANKI</t>
  </si>
  <si>
    <t>JAJPUR TOWN</t>
  </si>
  <si>
    <t>KANTOL</t>
  </si>
  <si>
    <t>RAJGANGPUR</t>
  </si>
  <si>
    <t>TURANG</t>
  </si>
  <si>
    <t>UDALA</t>
  </si>
  <si>
    <t>HARIPUR HAT</t>
  </si>
  <si>
    <t>BOUDH</t>
  </si>
  <si>
    <t>G UDAYAGIRI</t>
  </si>
  <si>
    <t>PHULBANI</t>
  </si>
  <si>
    <t>BHUBAN</t>
  </si>
  <si>
    <t>TITIRA</t>
  </si>
  <si>
    <t>KALAPATHAR</t>
  </si>
  <si>
    <t>BALIGUDA</t>
  </si>
  <si>
    <t>BALUGAON</t>
  </si>
  <si>
    <t>CHANDANPUR</t>
  </si>
  <si>
    <t>NUAPATNA</t>
  </si>
  <si>
    <t>KEONJHAR</t>
  </si>
  <si>
    <t>BERHAMPUR</t>
  </si>
  <si>
    <t>DENGAUSTA</t>
  </si>
  <si>
    <t>BHANJANAGAR</t>
  </si>
  <si>
    <t>BADAMBA</t>
  </si>
  <si>
    <t>DIGAPAHANDI</t>
  </si>
  <si>
    <t>HINJILIKATU</t>
  </si>
  <si>
    <t>PURUSOTTAMPUR</t>
  </si>
  <si>
    <t>BIRAMITRAPUR</t>
  </si>
  <si>
    <t>KABISURYANAGAR</t>
  </si>
  <si>
    <t>CTC</t>
  </si>
  <si>
    <t>SL.</t>
  </si>
  <si>
    <t>DATE</t>
  </si>
  <si>
    <t>LR NO.</t>
  </si>
  <si>
    <t>FROM</t>
  </si>
  <si>
    <t>DESTINATION</t>
  </si>
  <si>
    <t>CASE</t>
  </si>
  <si>
    <t>RATE</t>
  </si>
  <si>
    <t>AMT.</t>
  </si>
  <si>
    <t>INV. NO.</t>
  </si>
  <si>
    <t>PARTY NAME</t>
  </si>
  <si>
    <t>BALAJI DISTRIBUTORS</t>
  </si>
  <si>
    <t>OM SAI SALES</t>
  </si>
  <si>
    <t>ANANTA STORE</t>
  </si>
  <si>
    <t>SRI RAM MARKETING</t>
  </si>
  <si>
    <t>ANANDA BAZAR</t>
  </si>
  <si>
    <t>OM AGENCIES</t>
  </si>
  <si>
    <t>NUPUR BANGLES</t>
  </si>
  <si>
    <t>LAXMI NARAYAN TRADERS</t>
  </si>
  <si>
    <t>S K TRADERS</t>
  </si>
  <si>
    <t>SRI GANESH AGENCY</t>
  </si>
  <si>
    <t>SAHU AGENCIES</t>
  </si>
  <si>
    <t>PRANVI ENTERPRISES</t>
  </si>
  <si>
    <t>UMA SANKAR TRADERS</t>
  </si>
  <si>
    <t>RAGHUNATH BANGLE STORE</t>
  </si>
  <si>
    <t>BINOD AGENCY</t>
  </si>
  <si>
    <t>MAHESH BHANDAR</t>
  </si>
  <si>
    <t>SAI AGENCY CHANDANPUR</t>
  </si>
  <si>
    <t>PATRA AGENCY</t>
  </si>
  <si>
    <t>REDHAKHOL</t>
  </si>
  <si>
    <t>RAJU ENTERPRISES BALUGAON</t>
  </si>
  <si>
    <t>BIBEK AGENCY</t>
  </si>
  <si>
    <t>MAA BANKESWARI AGENCY CHIKITI</t>
  </si>
  <si>
    <t>RAGHUNATH TRADERS</t>
  </si>
  <si>
    <t>SRIKRISHNA ENTERPRISE RANDHA</t>
  </si>
  <si>
    <t>SOHOM AGENCIES</t>
  </si>
  <si>
    <t>KHURDA</t>
  </si>
  <si>
    <t>CHHATRAPUR</t>
  </si>
  <si>
    <t>CHAKADOLA AGENCY</t>
  </si>
  <si>
    <t>PRAMILA ASSOCIATES</t>
  </si>
  <si>
    <t>KHALIKOT</t>
  </si>
  <si>
    <t>MAHADEV AGENCIES</t>
  </si>
  <si>
    <t>ASKA</t>
  </si>
  <si>
    <t>SAI DISTRIBUTOR BERHAMPUR</t>
  </si>
  <si>
    <t>B A C CO</t>
  </si>
  <si>
    <t>SOHAM AGENCY</t>
  </si>
  <si>
    <t>ITAMATI</t>
  </si>
  <si>
    <t>APNA STORE</t>
  </si>
  <si>
    <t>JINDIA SALES ROURKELA</t>
  </si>
  <si>
    <t xml:space="preserve">
WIPRO ENTERPRISES PRIVATE LIMITED
Address:MANCHESWAR.IND.ESTATE PLOT NO 135 BHUBANESWAR,7978007676
GST No:21AAJCA0072C2ZG
</t>
  </si>
  <si>
    <t>02/9/2024</t>
  </si>
  <si>
    <t>PL/JA/12801</t>
  </si>
  <si>
    <t>562</t>
  </si>
  <si>
    <t>ADITYA ENTERPRISERS</t>
  </si>
  <si>
    <t>PL/JA/12872</t>
  </si>
  <si>
    <t>3463</t>
  </si>
  <si>
    <t>SHERGARH</t>
  </si>
  <si>
    <t>NEW AGENCY POINT</t>
  </si>
  <si>
    <t>PL/JA/12886</t>
  </si>
  <si>
    <t>3492</t>
  </si>
  <si>
    <t>S K LIGHT HOUSE</t>
  </si>
  <si>
    <t>PL/JA/12887</t>
  </si>
  <si>
    <t>3582</t>
  </si>
  <si>
    <t>KARAPALLI</t>
  </si>
  <si>
    <t>OMM DISTRIBUTORS</t>
  </si>
  <si>
    <t>PL/JA/12888</t>
  </si>
  <si>
    <t>3572</t>
  </si>
  <si>
    <t>PL/JA/15685</t>
  </si>
  <si>
    <t>4316</t>
  </si>
  <si>
    <t>PANDA TRADERS B</t>
  </si>
  <si>
    <t>03/9/2024</t>
  </si>
  <si>
    <t>PL/JA/12976</t>
  </si>
  <si>
    <t>537</t>
  </si>
  <si>
    <t>PL/JA/12978</t>
  </si>
  <si>
    <t>515</t>
  </si>
  <si>
    <t>PL/JA/12985</t>
  </si>
  <si>
    <t>3422</t>
  </si>
  <si>
    <t>KAMAKHYANAGAR</t>
  </si>
  <si>
    <t>A K TRADERS</t>
  </si>
  <si>
    <t>PL/JA/12994</t>
  </si>
  <si>
    <t>3589</t>
  </si>
  <si>
    <t>TULASIPUR BANKI</t>
  </si>
  <si>
    <t>SIDDHIVINAYAK TRADERS</t>
  </si>
  <si>
    <t>PL/JA/12995</t>
  </si>
  <si>
    <t>3587</t>
  </si>
  <si>
    <t>SAHOO AGENCY</t>
  </si>
  <si>
    <t>PL/JA/12996</t>
  </si>
  <si>
    <t>3590</t>
  </si>
  <si>
    <t>PL/JA/12997</t>
  </si>
  <si>
    <t>3524</t>
  </si>
  <si>
    <t>BALICHANDRAPUR</t>
  </si>
  <si>
    <t>SATYANARAYAN AGENCY BALICHANDRAPUR</t>
  </si>
  <si>
    <t>PL/JA/12998</t>
  </si>
  <si>
    <t>3536</t>
  </si>
  <si>
    <t>PL/JA/12999</t>
  </si>
  <si>
    <t>3586</t>
  </si>
  <si>
    <t>PL/JA/13001</t>
  </si>
  <si>
    <t>3558</t>
  </si>
  <si>
    <t>BHOGRAI</t>
  </si>
  <si>
    <t>OMM ENTERPRISES</t>
  </si>
  <si>
    <t>PL/JA/13005</t>
  </si>
  <si>
    <t>3570</t>
  </si>
  <si>
    <t>POLASARA</t>
  </si>
  <si>
    <t>KANHA AGENCY</t>
  </si>
  <si>
    <t>PL/JA/13006</t>
  </si>
  <si>
    <t>3561</t>
  </si>
  <si>
    <t>MAHAVEER AGENCY BHANJANAGAR</t>
  </si>
  <si>
    <t>PL/JA/13009</t>
  </si>
  <si>
    <t>557</t>
  </si>
  <si>
    <t>MUNDAMARAI</t>
  </si>
  <si>
    <t>SUBUDHI GENERAL STORE</t>
  </si>
  <si>
    <t>PL/JA/13010</t>
  </si>
  <si>
    <t>567</t>
  </si>
  <si>
    <t>PL/JA/13015</t>
  </si>
  <si>
    <t>1</t>
  </si>
  <si>
    <t>PATRA ENTERPRISES ASKA</t>
  </si>
  <si>
    <t>PL/JA/13016</t>
  </si>
  <si>
    <t>3466</t>
  </si>
  <si>
    <t>BIPULINGI</t>
  </si>
  <si>
    <t>MAA MANGALA AGENCY BIPULINGI</t>
  </si>
  <si>
    <t>PL/JA/13017</t>
  </si>
  <si>
    <t>3583</t>
  </si>
  <si>
    <t>PL/JA/13019</t>
  </si>
  <si>
    <t>3588</t>
  </si>
  <si>
    <t>PL/JA/13061</t>
  </si>
  <si>
    <t>3464</t>
  </si>
  <si>
    <t>04/9/2024</t>
  </si>
  <si>
    <t>PL/JA/13018</t>
  </si>
  <si>
    <t>3574</t>
  </si>
  <si>
    <t>TARATARINI ASSOCIATE</t>
  </si>
  <si>
    <t>PL/JA/13021</t>
  </si>
  <si>
    <t>3603</t>
  </si>
  <si>
    <t>PL/JA/13193</t>
  </si>
  <si>
    <t>6977</t>
  </si>
  <si>
    <t>GUAMAL</t>
  </si>
  <si>
    <t>NIRAKAR ENTERPRISES</t>
  </si>
  <si>
    <t>05/9/2024</t>
  </si>
  <si>
    <t>PL/JA/13159</t>
  </si>
  <si>
    <t>3611</t>
  </si>
  <si>
    <t>JARKA</t>
  </si>
  <si>
    <t>DIPTY AGENCY</t>
  </si>
  <si>
    <t>PL/JA/13230</t>
  </si>
  <si>
    <t>3600</t>
  </si>
  <si>
    <t>KANDARPUR</t>
  </si>
  <si>
    <t>MAA JANAKESWARI ENTERPRISES KANDARPUR</t>
  </si>
  <si>
    <t>PL/JA/13262</t>
  </si>
  <si>
    <t>3601</t>
  </si>
  <si>
    <t>TALCHER</t>
  </si>
  <si>
    <t>PRADHAN TRADERS</t>
  </si>
  <si>
    <t>07/9/2024</t>
  </si>
  <si>
    <t>PL/JA/13393</t>
  </si>
  <si>
    <t>3641</t>
  </si>
  <si>
    <t>PL/JA/13405</t>
  </si>
  <si>
    <t>3622</t>
  </si>
  <si>
    <t>PL/JA/13416</t>
  </si>
  <si>
    <t>3645</t>
  </si>
  <si>
    <t>DISCOUNT TRADER</t>
  </si>
  <si>
    <t>PL/JA/13431</t>
  </si>
  <si>
    <t>3633</t>
  </si>
  <si>
    <t>BEGUNIA</t>
  </si>
  <si>
    <t>SHREE SAMPURNA AGENCY</t>
  </si>
  <si>
    <t>09/9/2024</t>
  </si>
  <si>
    <t>PL/JA/13451</t>
  </si>
  <si>
    <t>3703</t>
  </si>
  <si>
    <t>PL/JA/13476</t>
  </si>
  <si>
    <t>3715</t>
  </si>
  <si>
    <t>PL/JA/13504</t>
  </si>
  <si>
    <t>3700</t>
  </si>
  <si>
    <t>PL/JA/13547</t>
  </si>
  <si>
    <t>3719</t>
  </si>
  <si>
    <t>10/9/2024</t>
  </si>
  <si>
    <t>PL/JA/13485</t>
  </si>
  <si>
    <t>3665</t>
  </si>
  <si>
    <t>SIKO</t>
  </si>
  <si>
    <t>SUBHANKHI SUPPLIERS</t>
  </si>
  <si>
    <t>PL/JA/13488</t>
  </si>
  <si>
    <t>3686</t>
  </si>
  <si>
    <t>PL/JA/13502</t>
  </si>
  <si>
    <t>3690</t>
  </si>
  <si>
    <t>BIJAYALAXMI ENTERPRISES</t>
  </si>
  <si>
    <t>PL/JA/13503</t>
  </si>
  <si>
    <t>3705</t>
  </si>
  <si>
    <t>PL/JA/13505</t>
  </si>
  <si>
    <t>3681</t>
  </si>
  <si>
    <t>PL/JA/13506</t>
  </si>
  <si>
    <t>3717</t>
  </si>
  <si>
    <t>PL/JA/13507</t>
  </si>
  <si>
    <t>3697</t>
  </si>
  <si>
    <t>PL/JA/13508</t>
  </si>
  <si>
    <t>3687</t>
  </si>
  <si>
    <t>PL/JA/13509</t>
  </si>
  <si>
    <t>3701</t>
  </si>
  <si>
    <t>RANDHA</t>
  </si>
  <si>
    <t>SRIKRISHNA ENTERPRISES R</t>
  </si>
  <si>
    <t>PL/JA/13798</t>
  </si>
  <si>
    <t>3642</t>
  </si>
  <si>
    <t>DEOGARH</t>
  </si>
  <si>
    <t>KAMAL MARKETING</t>
  </si>
  <si>
    <t>11/9/2024</t>
  </si>
  <si>
    <t>PL/JA/13612</t>
  </si>
  <si>
    <t>3683</t>
  </si>
  <si>
    <t>BRAHMAGIRI</t>
  </si>
  <si>
    <t>KHUSI ENTERPRISES</t>
  </si>
  <si>
    <t>PL/JA/13625</t>
  </si>
  <si>
    <t>3729</t>
  </si>
  <si>
    <t>PL/JA/13628</t>
  </si>
  <si>
    <t>3624</t>
  </si>
  <si>
    <t>NAYAHATA</t>
  </si>
  <si>
    <t>MANGALA ENTERPRISES</t>
  </si>
  <si>
    <t>PL/JA/13629</t>
  </si>
  <si>
    <t>3710</t>
  </si>
  <si>
    <t>JAGATSINGHPUR</t>
  </si>
  <si>
    <t>KAJAL ENTERPRISERS</t>
  </si>
  <si>
    <t>PL/JA/13652</t>
  </si>
  <si>
    <t>3735</t>
  </si>
  <si>
    <t>PL/JA/13663</t>
  </si>
  <si>
    <t>3734</t>
  </si>
  <si>
    <t>12/9/2024</t>
  </si>
  <si>
    <t>PL/JA/13722</t>
  </si>
  <si>
    <t>3743</t>
  </si>
  <si>
    <t>PL/JA/13724</t>
  </si>
  <si>
    <t>3744</t>
  </si>
  <si>
    <t>TRINATHA AGENCY</t>
  </si>
  <si>
    <t>13/9/2024</t>
  </si>
  <si>
    <t>PL/JA/13831</t>
  </si>
  <si>
    <t>3626</t>
  </si>
  <si>
    <t>RESERVE POLICE</t>
  </si>
  <si>
    <t>PL/JA/13832</t>
  </si>
  <si>
    <t>738</t>
  </si>
  <si>
    <t>5TH BATTALION OSAP</t>
  </si>
  <si>
    <t>14/9/2024</t>
  </si>
  <si>
    <t>PL/JA/13855</t>
  </si>
  <si>
    <t>3789</t>
  </si>
  <si>
    <t>PL/JA/13856</t>
  </si>
  <si>
    <t>3764</t>
  </si>
  <si>
    <t>PL/JA/13857</t>
  </si>
  <si>
    <t>7671</t>
  </si>
  <si>
    <t>KUJANG</t>
  </si>
  <si>
    <t>H S ENTERPRISERS</t>
  </si>
  <si>
    <t>PL/JA/13865</t>
  </si>
  <si>
    <t>3778</t>
  </si>
  <si>
    <t>MANOJ TRADING</t>
  </si>
  <si>
    <t>PL/JA/13866</t>
  </si>
  <si>
    <t>3769</t>
  </si>
  <si>
    <t>PURI</t>
  </si>
  <si>
    <t>NAYAK ELECTRICALS</t>
  </si>
  <si>
    <t>PL/JA/13947</t>
  </si>
  <si>
    <t>3765</t>
  </si>
  <si>
    <t>15/9/2024</t>
  </si>
  <si>
    <t>PL/JA/13936</t>
  </si>
  <si>
    <t>3784</t>
  </si>
  <si>
    <t>KPKB MASTER BHANDAR CISF UNIT RSP ROURKELA</t>
  </si>
  <si>
    <t>17/9/2024</t>
  </si>
  <si>
    <t>PL/JA/14037</t>
  </si>
  <si>
    <t>3802</t>
  </si>
  <si>
    <t>BHADRAK</t>
  </si>
  <si>
    <t>JAY MATADI DISTRIBUTORS BHADRAK</t>
  </si>
  <si>
    <t>PL/JA/14039</t>
  </si>
  <si>
    <t>3848</t>
  </si>
  <si>
    <t>PL/JA/14046</t>
  </si>
  <si>
    <t>3845</t>
  </si>
  <si>
    <t>PL/JA/14052</t>
  </si>
  <si>
    <t>3861</t>
  </si>
  <si>
    <t>PL/JA/14062</t>
  </si>
  <si>
    <t>3877</t>
  </si>
  <si>
    <t>PL/JA/14064</t>
  </si>
  <si>
    <t>3768</t>
  </si>
  <si>
    <t>PL/JA/14066</t>
  </si>
  <si>
    <t>3815</t>
  </si>
  <si>
    <t>RAJ ENTERPRISES BALUGAON</t>
  </si>
  <si>
    <t>PL/JA/14067</t>
  </si>
  <si>
    <t>3795</t>
  </si>
  <si>
    <t>PL/JA/14070</t>
  </si>
  <si>
    <t>3837</t>
  </si>
  <si>
    <t>PRAVAT INTERNATIONALS BHADRAK</t>
  </si>
  <si>
    <t>PL/JA/14071</t>
  </si>
  <si>
    <t>3827</t>
  </si>
  <si>
    <t>PL/JA/14080</t>
  </si>
  <si>
    <t>3844</t>
  </si>
  <si>
    <t>PL/JA/14195</t>
  </si>
  <si>
    <t>3817</t>
  </si>
  <si>
    <t>PL/JA/14206</t>
  </si>
  <si>
    <t>3863</t>
  </si>
  <si>
    <t>SRI GOPAL ELECTRICALS</t>
  </si>
  <si>
    <t>PL/JA/14207</t>
  </si>
  <si>
    <t>3840</t>
  </si>
  <si>
    <t>PL/JA/14209</t>
  </si>
  <si>
    <t>3851</t>
  </si>
  <si>
    <t>PL/JA/14211</t>
  </si>
  <si>
    <t>3836</t>
  </si>
  <si>
    <t>PL/JA/14212</t>
  </si>
  <si>
    <t>3806</t>
  </si>
  <si>
    <t>18/9/2024</t>
  </si>
  <si>
    <t>PL/JA/14165</t>
  </si>
  <si>
    <t>3835</t>
  </si>
  <si>
    <t>MOHANTY AGENCY</t>
  </si>
  <si>
    <t>PL/JA/14166</t>
  </si>
  <si>
    <t>3898</t>
  </si>
  <si>
    <t>MARKONA</t>
  </si>
  <si>
    <t>FUTURE AGENCY</t>
  </si>
  <si>
    <t>PL/JA/14172</t>
  </si>
  <si>
    <t>03811</t>
  </si>
  <si>
    <t>PL/JA/14174</t>
  </si>
  <si>
    <t>3865</t>
  </si>
  <si>
    <t>PL/JA/14175</t>
  </si>
  <si>
    <t>3807</t>
  </si>
  <si>
    <t>SRI GANESH INTERIO BERHAMPUR</t>
  </si>
  <si>
    <t>PL/JA/14176</t>
  </si>
  <si>
    <t>3881</t>
  </si>
  <si>
    <t>SOHOM AGENCIES BERHAMPUR</t>
  </si>
  <si>
    <t>PL/JA/14197</t>
  </si>
  <si>
    <t>3883</t>
  </si>
  <si>
    <t>PL/JA/14198</t>
  </si>
  <si>
    <t>3855</t>
  </si>
  <si>
    <t>PL/JA/14200</t>
  </si>
  <si>
    <t>3882</t>
  </si>
  <si>
    <t>PL/JA/14201</t>
  </si>
  <si>
    <t>3899</t>
  </si>
  <si>
    <t>MOHAMAD AGENCY</t>
  </si>
  <si>
    <t>PL/JA/14553</t>
  </si>
  <si>
    <t>3901/3907</t>
  </si>
  <si>
    <t>SUBSIDIARY POLICE CANTEEN BOUDH</t>
  </si>
  <si>
    <t>19/9/2024</t>
  </si>
  <si>
    <t>PL/JA/14253</t>
  </si>
  <si>
    <t>3797</t>
  </si>
  <si>
    <t>BALASORE</t>
  </si>
  <si>
    <t>PINKU ELECTRICAL</t>
  </si>
  <si>
    <t>PL/JA/14281</t>
  </si>
  <si>
    <t>3911</t>
  </si>
  <si>
    <t>PL/JA/14635</t>
  </si>
  <si>
    <t>3908</t>
  </si>
  <si>
    <t>DASPALLA</t>
  </si>
  <si>
    <t>PL/JA/14753</t>
  </si>
  <si>
    <t>3909</t>
  </si>
  <si>
    <t>BADASINGHADA</t>
  </si>
  <si>
    <t>SHREE GAJANAN DISTRIBUTOR B</t>
  </si>
  <si>
    <t>21/9/2024</t>
  </si>
  <si>
    <t>PL/JA/14471</t>
  </si>
  <si>
    <t>3912</t>
  </si>
  <si>
    <t>SUNDARGARH</t>
  </si>
  <si>
    <t>GAYATRI TRADERS</t>
  </si>
  <si>
    <t>22/9/2024</t>
  </si>
  <si>
    <t>PL/JA/14546</t>
  </si>
  <si>
    <t>3894</t>
  </si>
  <si>
    <t>PL/JA/14551</t>
  </si>
  <si>
    <t>3994</t>
  </si>
  <si>
    <t>ADITYA ELECTRICAL</t>
  </si>
  <si>
    <t>PL/JA/14552</t>
  </si>
  <si>
    <t>3917</t>
  </si>
  <si>
    <t>PL/JA/14563</t>
  </si>
  <si>
    <t>3931</t>
  </si>
  <si>
    <t>PL/JA/14564</t>
  </si>
  <si>
    <t>3971</t>
  </si>
  <si>
    <t>DASARATHPUR</t>
  </si>
  <si>
    <t>BABA SADHU BHANDAR</t>
  </si>
  <si>
    <t>PL/JA/14565</t>
  </si>
  <si>
    <t>3947</t>
  </si>
  <si>
    <t>ANANDAPUR</t>
  </si>
  <si>
    <t>NARAYANA AGENCY ANANDAPUR</t>
  </si>
  <si>
    <t>PL/JA/14567</t>
  </si>
  <si>
    <t>3970</t>
  </si>
  <si>
    <t>CHHATIA</t>
  </si>
  <si>
    <t>MAA DURGA BHANDAR</t>
  </si>
  <si>
    <t>PL/JA/14569</t>
  </si>
  <si>
    <t>3889</t>
  </si>
  <si>
    <t>PL/JA/14571</t>
  </si>
  <si>
    <t>3944</t>
  </si>
  <si>
    <t>NACHUNI</t>
  </si>
  <si>
    <t>MAA AGENCY NACHUNI</t>
  </si>
  <si>
    <t>PL/JA/14578</t>
  </si>
  <si>
    <t>3929</t>
  </si>
  <si>
    <t>PL/JA/14632</t>
  </si>
  <si>
    <t>3973</t>
  </si>
  <si>
    <t>DHARMA AGENCY</t>
  </si>
  <si>
    <t>24/9/2024</t>
  </si>
  <si>
    <t>PL/JA/14701</t>
  </si>
  <si>
    <t>3978/3992</t>
  </si>
  <si>
    <t>25/9/2024</t>
  </si>
  <si>
    <t>PL/JA/14802</t>
  </si>
  <si>
    <t>3991</t>
  </si>
  <si>
    <t>PL/JA/14803</t>
  </si>
  <si>
    <t>3962</t>
  </si>
  <si>
    <t>TRISHAKTI ENTERPRISES</t>
  </si>
  <si>
    <t>PL/JA/14804</t>
  </si>
  <si>
    <t>4041</t>
  </si>
  <si>
    <t>PL/JA/14822</t>
  </si>
  <si>
    <t>3961</t>
  </si>
  <si>
    <t>PL/JA/14824</t>
  </si>
  <si>
    <t>4017</t>
  </si>
  <si>
    <t>GUPTA AGENCY</t>
  </si>
  <si>
    <t>26/9/2024</t>
  </si>
  <si>
    <t>PL/JA/14895</t>
  </si>
  <si>
    <t>4044</t>
  </si>
  <si>
    <t>BELAGUNTHA</t>
  </si>
  <si>
    <t>MARUTI TRADERS</t>
  </si>
  <si>
    <t>PL/JA/14904</t>
  </si>
  <si>
    <t>4027</t>
  </si>
  <si>
    <t>KUCHINDA</t>
  </si>
  <si>
    <t>JAI JAGANNATH ENTERPRISES</t>
  </si>
  <si>
    <t>PL/JA/14919</t>
  </si>
  <si>
    <t>4101</t>
  </si>
  <si>
    <t>PL/JA/14920</t>
  </si>
  <si>
    <t>3950</t>
  </si>
  <si>
    <t>PL/JA/14921</t>
  </si>
  <si>
    <t>4061</t>
  </si>
  <si>
    <t>PL/JA/14933</t>
  </si>
  <si>
    <t>4075</t>
  </si>
  <si>
    <t>PL/JA/14934</t>
  </si>
  <si>
    <t>3963</t>
  </si>
  <si>
    <t>PL/JA/14935</t>
  </si>
  <si>
    <t>4001</t>
  </si>
  <si>
    <t>PL/JA/14936</t>
  </si>
  <si>
    <t>4016</t>
  </si>
  <si>
    <t>PL/JA/14937</t>
  </si>
  <si>
    <t>4132</t>
  </si>
  <si>
    <t>PL/JA/14938</t>
  </si>
  <si>
    <t>4054</t>
  </si>
  <si>
    <t>KAMADHENU STORE</t>
  </si>
  <si>
    <t>PL/JA/14939</t>
  </si>
  <si>
    <t>4110</t>
  </si>
  <si>
    <t>PL/JA/14940</t>
  </si>
  <si>
    <t>4152</t>
  </si>
  <si>
    <t>PL/JA/14983</t>
  </si>
  <si>
    <t>4184</t>
  </si>
  <si>
    <t>BURLA</t>
  </si>
  <si>
    <t>SHRI RAM ENTERPRISES</t>
  </si>
  <si>
    <t>27/9/2024</t>
  </si>
  <si>
    <t>PL/JA/14917</t>
  </si>
  <si>
    <t>4070</t>
  </si>
  <si>
    <t>MALIPADA</t>
  </si>
  <si>
    <t xml:space="preserve">HARI OMM TRADERS JANKIA </t>
  </si>
  <si>
    <t>PL/JA/14932</t>
  </si>
  <si>
    <t>4068</t>
  </si>
  <si>
    <t>PL/JA/14941</t>
  </si>
  <si>
    <t>4049</t>
  </si>
  <si>
    <t>PL/JA/14942</t>
  </si>
  <si>
    <t>4137</t>
  </si>
  <si>
    <t>PL/JA/14967</t>
  </si>
  <si>
    <t>4140</t>
  </si>
  <si>
    <t>PL/JA/15019</t>
  </si>
  <si>
    <t>4171</t>
  </si>
  <si>
    <t>PL/JA/15020</t>
  </si>
  <si>
    <t>4176</t>
  </si>
  <si>
    <t>PANIKOILI</t>
  </si>
  <si>
    <t>MAA BHAGABATI TRADERS</t>
  </si>
  <si>
    <t>PL/JA/15028</t>
  </si>
  <si>
    <t>4115</t>
  </si>
  <si>
    <t>PL/JA/15030</t>
  </si>
  <si>
    <t>4077</t>
  </si>
  <si>
    <t>PL/JA/15031</t>
  </si>
  <si>
    <t>4039</t>
  </si>
  <si>
    <t>PL/JA/15048</t>
  </si>
  <si>
    <t>4083</t>
  </si>
  <si>
    <t>TARABOI</t>
  </si>
  <si>
    <t>SUNIL TRADERS TARABOI</t>
  </si>
  <si>
    <t>PL/JA/15058</t>
  </si>
  <si>
    <t>4123/4133</t>
  </si>
  <si>
    <t>DEVI ASSOCIATES</t>
  </si>
  <si>
    <t>PL/JA/15079</t>
  </si>
  <si>
    <t>4178</t>
  </si>
  <si>
    <t>PL/JA/15176</t>
  </si>
  <si>
    <t>4045</t>
  </si>
  <si>
    <t>PL/JA/15257</t>
  </si>
  <si>
    <t>4086</t>
  </si>
  <si>
    <t xml:space="preserve"> KPKB GC CRPF</t>
  </si>
  <si>
    <t>28/9/2024</t>
  </si>
  <si>
    <t>PL/JA/15093</t>
  </si>
  <si>
    <t>4174</t>
  </si>
  <si>
    <t>PL/JA/15094</t>
  </si>
  <si>
    <t>4069</t>
  </si>
  <si>
    <t>PL/JA/15095</t>
  </si>
  <si>
    <t>4062</t>
  </si>
  <si>
    <t>29/9/2024</t>
  </si>
  <si>
    <t>PL/JA/15155</t>
  </si>
  <si>
    <t>4186</t>
  </si>
  <si>
    <t>JAJPUR ROAD</t>
  </si>
  <si>
    <t>RAJ ELECTRICALS</t>
  </si>
  <si>
    <t>PL/JA/15156</t>
  </si>
  <si>
    <t>4166</t>
  </si>
  <si>
    <t>PL/JA/15157</t>
  </si>
  <si>
    <t>4209</t>
  </si>
  <si>
    <t>PL/JA/15158</t>
  </si>
  <si>
    <t>4212</t>
  </si>
  <si>
    <t>TRUPI AGENCY</t>
  </si>
  <si>
    <t>PL/JA/15160</t>
  </si>
  <si>
    <t>4214</t>
  </si>
  <si>
    <t xml:space="preserve">POOJA ENTERPRISES </t>
  </si>
  <si>
    <t>PL/JA/15161</t>
  </si>
  <si>
    <t>4253</t>
  </si>
  <si>
    <t>PL/JA/15162</t>
  </si>
  <si>
    <t>4257</t>
  </si>
  <si>
    <t>ANGUL</t>
  </si>
  <si>
    <t>AKASH TRADERS</t>
  </si>
  <si>
    <t>PL/JA/15163</t>
  </si>
  <si>
    <t>4231</t>
  </si>
  <si>
    <t>PL/JA/15164</t>
  </si>
  <si>
    <t>4210</t>
  </si>
  <si>
    <t>PL/JA/15165</t>
  </si>
  <si>
    <t>4237</t>
  </si>
  <si>
    <t>PL/JA/15167</t>
  </si>
  <si>
    <t>4203</t>
  </si>
  <si>
    <t>OM EXIM TRADERS</t>
  </si>
  <si>
    <t>PL/JA/15170</t>
  </si>
  <si>
    <t>4244</t>
  </si>
  <si>
    <t>KHUSHI SUPPLIES ANGUL</t>
  </si>
  <si>
    <t>PL/JA/15171</t>
  </si>
  <si>
    <t>4189</t>
  </si>
  <si>
    <t>KANTILO</t>
  </si>
  <si>
    <t>PL/JA/15172</t>
  </si>
  <si>
    <t>4299</t>
  </si>
  <si>
    <t>PL/JA/15174</t>
  </si>
  <si>
    <t>4227</t>
  </si>
  <si>
    <t>PL/JA/15175</t>
  </si>
  <si>
    <t>4223</t>
  </si>
  <si>
    <t>PL/JA/15179</t>
  </si>
  <si>
    <t>4246</t>
  </si>
  <si>
    <t>PL/JA/15180</t>
  </si>
  <si>
    <t>4272</t>
  </si>
  <si>
    <t>PL/JA/15246</t>
  </si>
  <si>
    <t>4291</t>
  </si>
  <si>
    <t>PL/JA/15500</t>
  </si>
  <si>
    <t>4275</t>
  </si>
  <si>
    <t>30/9/2024</t>
  </si>
  <si>
    <t>PL/JA/15235</t>
  </si>
  <si>
    <t>4286</t>
  </si>
  <si>
    <t>PL/JA/15263</t>
  </si>
  <si>
    <t>4250</t>
  </si>
  <si>
    <t>PL/JA/15265</t>
  </si>
  <si>
    <t>4295</t>
  </si>
  <si>
    <t>PANKAJ TRADERS</t>
  </si>
  <si>
    <t>(RUPEES ONE LAKH EIGHTY SEVEN THOUSAND NINE HUNDRED TWO ONLY)</t>
  </si>
  <si>
    <t>Kindly, verify &amp; confirm within 7 days, else GST will be filed by 20th October, 2024. 
GST to be paid by Consignor under Reverse Charge Mechanism(RCM) as per GST.</t>
  </si>
  <si>
    <t xml:space="preserve">Bill Date: 30/09/2024
Bill NO : 22635
Total Amount : 187902.00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</si>
</sst>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1" fillId="0" borderId="5" xfId="0" applyNumberFormat="1" applyFont="1" applyBorder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vertical="center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2" fillId="3" borderId="1" xfId="0" applyNumberFormat="1" applyFont="1" applyFill="1" applyBorder="1"/>
    <xf numFmtId="0" fontId="0" fillId="3" borderId="1" xfId="0" applyNumberFormat="1" applyFill="1" applyBorder="1"/>
    <xf numFmtId="0" fontId="0" fillId="3" borderId="0" xfId="0" applyNumberFormat="1" applyFont="1" applyFill="1"/>
    <xf numFmtId="0" fontId="0" fillId="3" borderId="0" xfId="0" applyNumberFormat="1" applyFont="1" applyFill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47624</xdr:rowOff>
    </xdr:from>
    <xdr:to>
      <xdr:col>5</xdr:col>
      <xdr:colOff>1171576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7624"/>
          <a:ext cx="4095750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JUNE,%202024%20PL/WIPRO%20ENTERPRISES%20PVT%20LTD%20JU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JULY,%202024%20PL/WIPRO%20ENTERPRISES%20PVT%20LT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BILL/MAY,%202024%20PL/WIPRO%20ENTERPRISES%20PVT%20LT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5">
          <cell r="F5" t="str">
            <v>ROURKELA</v>
          </cell>
          <cell r="G5">
            <v>63</v>
          </cell>
          <cell r="H5">
            <v>41</v>
          </cell>
        </row>
        <row r="6">
          <cell r="F6" t="str">
            <v>LOISINGHA</v>
          </cell>
          <cell r="G6">
            <v>51</v>
          </cell>
          <cell r="H6">
            <v>53</v>
          </cell>
        </row>
        <row r="7">
          <cell r="F7" t="str">
            <v>JUNAGARH</v>
          </cell>
          <cell r="G7">
            <v>100</v>
          </cell>
          <cell r="H7">
            <v>53</v>
          </cell>
        </row>
        <row r="8">
          <cell r="F8" t="str">
            <v>JUNAGARH</v>
          </cell>
          <cell r="G8">
            <v>150</v>
          </cell>
          <cell r="H8">
            <v>53</v>
          </cell>
        </row>
        <row r="9">
          <cell r="F9" t="str">
            <v>SOHELA</v>
          </cell>
          <cell r="G9">
            <v>15</v>
          </cell>
          <cell r="H9">
            <v>53</v>
          </cell>
        </row>
        <row r="10">
          <cell r="F10" t="str">
            <v>BOLANGIR</v>
          </cell>
          <cell r="G10">
            <v>32</v>
          </cell>
          <cell r="H10">
            <v>53</v>
          </cell>
        </row>
        <row r="11">
          <cell r="F11" t="str">
            <v>PAIKAMAL</v>
          </cell>
          <cell r="G11">
            <v>50</v>
          </cell>
          <cell r="H11">
            <v>53</v>
          </cell>
        </row>
        <row r="12">
          <cell r="F12" t="str">
            <v>SONEPUR</v>
          </cell>
          <cell r="G12">
            <v>33</v>
          </cell>
          <cell r="H12">
            <v>53</v>
          </cell>
        </row>
        <row r="13">
          <cell r="F13" t="str">
            <v>BALIGUDA</v>
          </cell>
          <cell r="G13">
            <v>29</v>
          </cell>
          <cell r="H13">
            <v>53</v>
          </cell>
        </row>
        <row r="14">
          <cell r="F14" t="str">
            <v>UTKELA BHAWANIPATNA</v>
          </cell>
          <cell r="G14">
            <v>31</v>
          </cell>
          <cell r="H14">
            <v>53</v>
          </cell>
        </row>
        <row r="15">
          <cell r="F15" t="str">
            <v>KAMAKHYANAGAR</v>
          </cell>
          <cell r="G15">
            <v>22</v>
          </cell>
          <cell r="H15">
            <v>53</v>
          </cell>
        </row>
        <row r="16">
          <cell r="F16" t="str">
            <v>MACHIPADA</v>
          </cell>
          <cell r="G16">
            <v>20</v>
          </cell>
          <cell r="H16">
            <v>53</v>
          </cell>
        </row>
        <row r="17">
          <cell r="F17" t="str">
            <v>DARINGIBADI</v>
          </cell>
          <cell r="G17">
            <v>35</v>
          </cell>
          <cell r="H17">
            <v>53</v>
          </cell>
        </row>
        <row r="18">
          <cell r="F18" t="str">
            <v>TUSURA</v>
          </cell>
          <cell r="G18">
            <v>35</v>
          </cell>
          <cell r="H18">
            <v>53</v>
          </cell>
        </row>
        <row r="19">
          <cell r="F19" t="str">
            <v>LATHOR</v>
          </cell>
          <cell r="G19">
            <v>60</v>
          </cell>
          <cell r="H19">
            <v>53</v>
          </cell>
        </row>
        <row r="20">
          <cell r="F20" t="str">
            <v>ROURKELA</v>
          </cell>
          <cell r="G20">
            <v>40</v>
          </cell>
          <cell r="H20">
            <v>41</v>
          </cell>
        </row>
        <row r="21">
          <cell r="F21" t="str">
            <v>BISWANATHPUR (BHAWANIPATNA)</v>
          </cell>
          <cell r="G21">
            <v>22</v>
          </cell>
          <cell r="H21">
            <v>53</v>
          </cell>
        </row>
        <row r="22">
          <cell r="F22" t="str">
            <v>BELPAHAR</v>
          </cell>
          <cell r="G22">
            <v>34</v>
          </cell>
          <cell r="H22">
            <v>53</v>
          </cell>
        </row>
        <row r="23">
          <cell r="F23" t="str">
            <v>RAJGANGPUR</v>
          </cell>
          <cell r="G23">
            <v>21</v>
          </cell>
          <cell r="H23">
            <v>53</v>
          </cell>
        </row>
        <row r="24">
          <cell r="F24" t="str">
            <v>KANTOL</v>
          </cell>
          <cell r="G24">
            <v>10</v>
          </cell>
          <cell r="H24">
            <v>53</v>
          </cell>
        </row>
        <row r="25">
          <cell r="F25" t="str">
            <v>DASPALLA</v>
          </cell>
          <cell r="G25">
            <v>14</v>
          </cell>
          <cell r="H25">
            <v>53</v>
          </cell>
        </row>
        <row r="26">
          <cell r="F26" t="str">
            <v>KHARIAR ROAD</v>
          </cell>
          <cell r="G26">
            <v>150</v>
          </cell>
          <cell r="H26">
            <v>53</v>
          </cell>
        </row>
        <row r="27">
          <cell r="F27" t="str">
            <v>BEGUNIA</v>
          </cell>
          <cell r="G27">
            <v>15</v>
          </cell>
          <cell r="H27">
            <v>53</v>
          </cell>
        </row>
        <row r="28">
          <cell r="F28" t="str">
            <v>TUSURA</v>
          </cell>
          <cell r="G28">
            <v>70</v>
          </cell>
          <cell r="H28">
            <v>53</v>
          </cell>
        </row>
        <row r="29">
          <cell r="F29" t="str">
            <v>BALUGAON</v>
          </cell>
          <cell r="G29">
            <v>49</v>
          </cell>
          <cell r="H29">
            <v>53</v>
          </cell>
        </row>
        <row r="30">
          <cell r="F30" t="str">
            <v>BANKI</v>
          </cell>
          <cell r="G30">
            <v>32</v>
          </cell>
          <cell r="H30">
            <v>53</v>
          </cell>
        </row>
        <row r="31">
          <cell r="F31" t="str">
            <v>ROURKELA</v>
          </cell>
          <cell r="G31">
            <v>78</v>
          </cell>
          <cell r="H31">
            <v>41</v>
          </cell>
        </row>
        <row r="32">
          <cell r="F32" t="str">
            <v>BARAMBA</v>
          </cell>
          <cell r="G32">
            <v>12</v>
          </cell>
          <cell r="H32">
            <v>53</v>
          </cell>
        </row>
        <row r="33">
          <cell r="F33" t="str">
            <v>G UDAYAGIRI</v>
          </cell>
          <cell r="G33">
            <v>43</v>
          </cell>
          <cell r="H33">
            <v>53</v>
          </cell>
        </row>
        <row r="34">
          <cell r="F34" t="str">
            <v>BALUGAON</v>
          </cell>
          <cell r="G34">
            <v>9</v>
          </cell>
          <cell r="H34">
            <v>53</v>
          </cell>
        </row>
        <row r="35">
          <cell r="F35" t="str">
            <v>NIRAKARPUR</v>
          </cell>
          <cell r="G35">
            <v>15</v>
          </cell>
          <cell r="H35">
            <v>53</v>
          </cell>
        </row>
        <row r="36">
          <cell r="F36" t="str">
            <v>CHANDANPUR</v>
          </cell>
          <cell r="G36">
            <v>8</v>
          </cell>
          <cell r="H36">
            <v>27</v>
          </cell>
        </row>
        <row r="37">
          <cell r="F37" t="str">
            <v>TITIRA</v>
          </cell>
          <cell r="G37">
            <v>13</v>
          </cell>
          <cell r="H37">
            <v>53</v>
          </cell>
        </row>
        <row r="38">
          <cell r="F38" t="str">
            <v>DARINGIBADI</v>
          </cell>
          <cell r="G38">
            <v>7</v>
          </cell>
          <cell r="H38">
            <v>53</v>
          </cell>
        </row>
        <row r="39">
          <cell r="F39" t="str">
            <v>BALIGUDA</v>
          </cell>
          <cell r="G39">
            <v>58</v>
          </cell>
          <cell r="H39">
            <v>53</v>
          </cell>
        </row>
        <row r="40">
          <cell r="F40" t="str">
            <v>BHUBAN</v>
          </cell>
          <cell r="G40">
            <v>17</v>
          </cell>
          <cell r="H40">
            <v>53</v>
          </cell>
        </row>
        <row r="41">
          <cell r="F41" t="str">
            <v>ROURKELA</v>
          </cell>
          <cell r="G41">
            <v>56</v>
          </cell>
          <cell r="H41">
            <v>41</v>
          </cell>
        </row>
        <row r="42">
          <cell r="F42" t="str">
            <v>G UDAYAGIRI</v>
          </cell>
          <cell r="G42">
            <v>120</v>
          </cell>
          <cell r="H42">
            <v>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5">
          <cell r="F5" t="str">
            <v>BARIPADA</v>
          </cell>
          <cell r="G5">
            <v>14</v>
          </cell>
          <cell r="H5">
            <v>27</v>
          </cell>
        </row>
        <row r="6">
          <cell r="F6" t="str">
            <v>TULASIPUR BANKI</v>
          </cell>
          <cell r="G6">
            <v>15</v>
          </cell>
          <cell r="H6">
            <v>53</v>
          </cell>
        </row>
        <row r="7">
          <cell r="F7" t="str">
            <v>CHANDANPUR</v>
          </cell>
          <cell r="G7">
            <v>6</v>
          </cell>
          <cell r="H7">
            <v>27</v>
          </cell>
        </row>
        <row r="8">
          <cell r="F8" t="str">
            <v>DARINGIBADI</v>
          </cell>
          <cell r="G8">
            <v>34</v>
          </cell>
          <cell r="H8">
            <v>53</v>
          </cell>
        </row>
        <row r="9">
          <cell r="F9" t="str">
            <v>ROURKELA</v>
          </cell>
          <cell r="G9">
            <v>32</v>
          </cell>
          <cell r="H9">
            <v>41</v>
          </cell>
        </row>
        <row r="10">
          <cell r="F10" t="str">
            <v>ROURKELA</v>
          </cell>
          <cell r="G10">
            <v>20</v>
          </cell>
          <cell r="H10">
            <v>41</v>
          </cell>
        </row>
        <row r="11">
          <cell r="F11" t="str">
            <v>ROURKELA</v>
          </cell>
          <cell r="G11">
            <v>6</v>
          </cell>
          <cell r="H11">
            <v>41</v>
          </cell>
        </row>
        <row r="12">
          <cell r="F12" t="str">
            <v>ROURKELA</v>
          </cell>
          <cell r="G12">
            <v>27</v>
          </cell>
          <cell r="H12">
            <v>41</v>
          </cell>
        </row>
        <row r="13">
          <cell r="F13" t="str">
            <v>ROURKELA</v>
          </cell>
          <cell r="G13">
            <v>32</v>
          </cell>
          <cell r="H13">
            <v>41</v>
          </cell>
        </row>
        <row r="14">
          <cell r="F14" t="str">
            <v>BARIPADA</v>
          </cell>
          <cell r="G14">
            <v>18</v>
          </cell>
          <cell r="H14">
            <v>27</v>
          </cell>
        </row>
        <row r="15">
          <cell r="F15" t="str">
            <v>BALIGUDA</v>
          </cell>
          <cell r="G15">
            <v>50</v>
          </cell>
          <cell r="H15">
            <v>53</v>
          </cell>
        </row>
        <row r="16">
          <cell r="F16" t="str">
            <v>BARIPADA</v>
          </cell>
          <cell r="G16">
            <v>11</v>
          </cell>
          <cell r="H16">
            <v>27</v>
          </cell>
        </row>
        <row r="17">
          <cell r="F17" t="str">
            <v>KARANJIA</v>
          </cell>
          <cell r="G17">
            <v>9</v>
          </cell>
          <cell r="H17">
            <v>53</v>
          </cell>
        </row>
        <row r="18">
          <cell r="F18" t="str">
            <v>G UDAYAGIRI</v>
          </cell>
          <cell r="G18">
            <v>39</v>
          </cell>
          <cell r="H18">
            <v>53</v>
          </cell>
        </row>
        <row r="19">
          <cell r="F19" t="str">
            <v>ROURKELA</v>
          </cell>
          <cell r="G19">
            <v>48</v>
          </cell>
          <cell r="H19">
            <v>41</v>
          </cell>
        </row>
        <row r="20">
          <cell r="F20" t="str">
            <v>SHYAMSUNDARPUR (BLSR)</v>
          </cell>
          <cell r="G20">
            <v>8</v>
          </cell>
          <cell r="H20">
            <v>53</v>
          </cell>
        </row>
        <row r="21">
          <cell r="F21" t="str">
            <v>ANANDAPUR</v>
          </cell>
          <cell r="G21">
            <v>12</v>
          </cell>
          <cell r="H21">
            <v>53</v>
          </cell>
        </row>
        <row r="22">
          <cell r="F22" t="str">
            <v>CHANDANPUR</v>
          </cell>
          <cell r="G22">
            <v>7</v>
          </cell>
          <cell r="H22">
            <v>27</v>
          </cell>
        </row>
        <row r="23">
          <cell r="F23" t="str">
            <v>BURLA</v>
          </cell>
          <cell r="G23">
            <v>14</v>
          </cell>
          <cell r="H23">
            <v>53</v>
          </cell>
        </row>
        <row r="24">
          <cell r="F24" t="str">
            <v>BARIPADA</v>
          </cell>
          <cell r="G24">
            <v>15</v>
          </cell>
          <cell r="H24">
            <v>27</v>
          </cell>
        </row>
        <row r="25">
          <cell r="F25" t="str">
            <v>JAJPUR TOWN</v>
          </cell>
          <cell r="G25">
            <v>5</v>
          </cell>
          <cell r="H25">
            <v>27</v>
          </cell>
        </row>
        <row r="26">
          <cell r="F26" t="str">
            <v>GUAMAL</v>
          </cell>
          <cell r="G26">
            <v>14</v>
          </cell>
          <cell r="H26">
            <v>53</v>
          </cell>
        </row>
        <row r="27">
          <cell r="F27" t="str">
            <v>DARINGIBADI</v>
          </cell>
          <cell r="G27">
            <v>20</v>
          </cell>
          <cell r="H27">
            <v>53</v>
          </cell>
        </row>
        <row r="28">
          <cell r="F28" t="str">
            <v>GARABANDHA</v>
          </cell>
          <cell r="G28">
            <v>10</v>
          </cell>
          <cell r="H28">
            <v>53</v>
          </cell>
        </row>
        <row r="29">
          <cell r="F29" t="str">
            <v>CHENDIPADA ROAD</v>
          </cell>
          <cell r="G29">
            <v>10</v>
          </cell>
          <cell r="H29">
            <v>53</v>
          </cell>
        </row>
        <row r="30">
          <cell r="F30" t="str">
            <v>DEOGARH</v>
          </cell>
          <cell r="G30">
            <v>7</v>
          </cell>
          <cell r="H30">
            <v>53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576</v>
          </cell>
          <cell r="G4">
            <v>107</v>
          </cell>
          <cell r="H4">
            <v>27</v>
          </cell>
        </row>
        <row r="5">
          <cell r="E5" t="str">
            <v>ROURKELA</v>
          </cell>
          <cell r="F5" t="str">
            <v>662</v>
          </cell>
          <cell r="G5">
            <v>33</v>
          </cell>
          <cell r="H5">
            <v>41</v>
          </cell>
        </row>
        <row r="6">
          <cell r="E6" t="str">
            <v>BARIPADA</v>
          </cell>
          <cell r="F6" t="str">
            <v>384</v>
          </cell>
          <cell r="G6">
            <v>2</v>
          </cell>
          <cell r="H6">
            <v>27</v>
          </cell>
        </row>
        <row r="7">
          <cell r="E7" t="str">
            <v>ROURKELA</v>
          </cell>
          <cell r="F7" t="str">
            <v>754</v>
          </cell>
          <cell r="G7">
            <v>51</v>
          </cell>
          <cell r="H7">
            <v>41</v>
          </cell>
        </row>
        <row r="8">
          <cell r="E8" t="str">
            <v>ROURKELA</v>
          </cell>
          <cell r="F8" t="str">
            <v>855</v>
          </cell>
          <cell r="G8">
            <v>13</v>
          </cell>
          <cell r="H8">
            <v>41</v>
          </cell>
        </row>
        <row r="9">
          <cell r="E9" t="str">
            <v>G UDAYAGIRI</v>
          </cell>
          <cell r="F9" t="str">
            <v>839</v>
          </cell>
          <cell r="G9">
            <v>32</v>
          </cell>
          <cell r="H9">
            <v>53</v>
          </cell>
        </row>
        <row r="10">
          <cell r="E10" t="str">
            <v>DARINGIBADI</v>
          </cell>
          <cell r="F10" t="str">
            <v>895</v>
          </cell>
          <cell r="G10">
            <v>33</v>
          </cell>
          <cell r="H10">
            <v>53</v>
          </cell>
        </row>
        <row r="11">
          <cell r="E11" t="str">
            <v>BRAJARAJNAGAR</v>
          </cell>
          <cell r="F11" t="str">
            <v>919</v>
          </cell>
          <cell r="G11">
            <v>11</v>
          </cell>
          <cell r="H11">
            <v>53</v>
          </cell>
        </row>
        <row r="12">
          <cell r="E12" t="str">
            <v>BARIPADA</v>
          </cell>
          <cell r="F12" t="str">
            <v>925</v>
          </cell>
          <cell r="G12">
            <v>18</v>
          </cell>
          <cell r="H12">
            <v>27</v>
          </cell>
        </row>
        <row r="13">
          <cell r="E13" t="str">
            <v>BHADRAK</v>
          </cell>
          <cell r="F13" t="str">
            <v>00929</v>
          </cell>
          <cell r="G13">
            <v>7</v>
          </cell>
          <cell r="H13">
            <v>27</v>
          </cell>
        </row>
        <row r="14">
          <cell r="E14" t="str">
            <v>NABARANGPUR</v>
          </cell>
          <cell r="F14" t="str">
            <v>926</v>
          </cell>
          <cell r="G14">
            <v>55</v>
          </cell>
          <cell r="H14">
            <v>53</v>
          </cell>
        </row>
        <row r="15">
          <cell r="E15" t="str">
            <v>ANGUL</v>
          </cell>
          <cell r="F15" t="str">
            <v>943</v>
          </cell>
          <cell r="G15">
            <v>23</v>
          </cell>
          <cell r="H15">
            <v>27</v>
          </cell>
        </row>
        <row r="16">
          <cell r="E16" t="str">
            <v>SOHELA</v>
          </cell>
          <cell r="F16" t="str">
            <v>930</v>
          </cell>
          <cell r="G16">
            <v>15</v>
          </cell>
          <cell r="H16">
            <v>53</v>
          </cell>
        </row>
        <row r="17">
          <cell r="E17" t="str">
            <v>BHATLI</v>
          </cell>
          <cell r="F17" t="str">
            <v>933</v>
          </cell>
          <cell r="G17">
            <v>20</v>
          </cell>
          <cell r="H17">
            <v>53</v>
          </cell>
        </row>
        <row r="18">
          <cell r="E18" t="str">
            <v>ROURKELA</v>
          </cell>
          <cell r="F18" t="str">
            <v>937</v>
          </cell>
          <cell r="G18">
            <v>10</v>
          </cell>
          <cell r="H18">
            <v>41</v>
          </cell>
        </row>
        <row r="19">
          <cell r="E19" t="str">
            <v>SAMBALPUR</v>
          </cell>
          <cell r="F19" t="str">
            <v>931</v>
          </cell>
          <cell r="G19">
            <v>4</v>
          </cell>
          <cell r="H19">
            <v>41</v>
          </cell>
        </row>
        <row r="20">
          <cell r="E20" t="str">
            <v>ROURKELA</v>
          </cell>
          <cell r="F20" t="str">
            <v>952</v>
          </cell>
          <cell r="G20">
            <v>37</v>
          </cell>
          <cell r="H20">
            <v>41</v>
          </cell>
        </row>
        <row r="21">
          <cell r="E21" t="str">
            <v>NABARANGPUR</v>
          </cell>
          <cell r="F21" t="str">
            <v>936</v>
          </cell>
          <cell r="G21">
            <v>101</v>
          </cell>
          <cell r="H21">
            <v>53</v>
          </cell>
        </row>
        <row r="22">
          <cell r="E22" t="str">
            <v>NARAYANPATANA</v>
          </cell>
          <cell r="F22" t="str">
            <v>00934</v>
          </cell>
          <cell r="G22">
            <v>51</v>
          </cell>
          <cell r="H22">
            <v>53</v>
          </cell>
        </row>
        <row r="23">
          <cell r="E23" t="str">
            <v>TITILAGARH</v>
          </cell>
          <cell r="F23" t="str">
            <v>951</v>
          </cell>
          <cell r="G23">
            <v>70</v>
          </cell>
          <cell r="H23">
            <v>53</v>
          </cell>
        </row>
        <row r="24">
          <cell r="E24" t="str">
            <v>KHARIAR ROAD</v>
          </cell>
          <cell r="F24" t="str">
            <v>948</v>
          </cell>
          <cell r="G24">
            <v>10</v>
          </cell>
          <cell r="H24">
            <v>53</v>
          </cell>
        </row>
        <row r="25">
          <cell r="E25" t="str">
            <v>KHARIAR ROAD</v>
          </cell>
          <cell r="F25" t="str">
            <v>954</v>
          </cell>
          <cell r="G25">
            <v>75</v>
          </cell>
          <cell r="H25">
            <v>53</v>
          </cell>
        </row>
        <row r="26">
          <cell r="E26" t="str">
            <v>SUNDARGARH</v>
          </cell>
          <cell r="F26" t="str">
            <v>928</v>
          </cell>
          <cell r="G26">
            <v>24</v>
          </cell>
          <cell r="H26">
            <v>53</v>
          </cell>
        </row>
        <row r="27">
          <cell r="E27" t="str">
            <v>PADAMPUR</v>
          </cell>
          <cell r="F27" t="str">
            <v>976</v>
          </cell>
          <cell r="G27">
            <v>43</v>
          </cell>
          <cell r="H27">
            <v>53</v>
          </cell>
        </row>
        <row r="28">
          <cell r="E28" t="str">
            <v>BISHIPARA</v>
          </cell>
          <cell r="F28" t="str">
            <v>49</v>
          </cell>
          <cell r="G28">
            <v>59</v>
          </cell>
          <cell r="H28">
            <v>53</v>
          </cell>
        </row>
        <row r="29">
          <cell r="E29" t="str">
            <v>SOHELA</v>
          </cell>
          <cell r="F29" t="str">
            <v>958</v>
          </cell>
          <cell r="G29">
            <v>34</v>
          </cell>
          <cell r="H29">
            <v>53</v>
          </cell>
        </row>
        <row r="30">
          <cell r="E30" t="str">
            <v>SIKO</v>
          </cell>
          <cell r="F30" t="str">
            <v>00927</v>
          </cell>
          <cell r="G30">
            <v>30</v>
          </cell>
          <cell r="H30">
            <v>53</v>
          </cell>
        </row>
        <row r="31">
          <cell r="E31" t="str">
            <v>KANTOL</v>
          </cell>
          <cell r="F31" t="str">
            <v>00942</v>
          </cell>
          <cell r="G31">
            <v>15</v>
          </cell>
          <cell r="H31">
            <v>53</v>
          </cell>
        </row>
        <row r="32">
          <cell r="E32" t="str">
            <v>KORAPUT</v>
          </cell>
          <cell r="F32" t="str">
            <v>00957</v>
          </cell>
          <cell r="G32">
            <v>28</v>
          </cell>
          <cell r="H32">
            <v>53</v>
          </cell>
        </row>
        <row r="33">
          <cell r="E33" t="str">
            <v>pandakital</v>
          </cell>
          <cell r="F33" t="str">
            <v>00964</v>
          </cell>
          <cell r="G33">
            <v>33</v>
          </cell>
          <cell r="H33">
            <v>53</v>
          </cell>
        </row>
        <row r="34">
          <cell r="E34" t="str">
            <v>KEONJHAR</v>
          </cell>
          <cell r="F34" t="str">
            <v>000938</v>
          </cell>
          <cell r="G34">
            <v>17</v>
          </cell>
          <cell r="H34">
            <v>41</v>
          </cell>
        </row>
        <row r="35">
          <cell r="E35" t="str">
            <v>NARLA</v>
          </cell>
          <cell r="F35" t="str">
            <v>00960</v>
          </cell>
          <cell r="G35">
            <v>76</v>
          </cell>
          <cell r="H35">
            <v>53</v>
          </cell>
        </row>
        <row r="36">
          <cell r="E36" t="str">
            <v>BALIGUDA</v>
          </cell>
          <cell r="F36" t="str">
            <v>1011</v>
          </cell>
          <cell r="G36">
            <v>11</v>
          </cell>
          <cell r="H36">
            <v>53</v>
          </cell>
        </row>
        <row r="37">
          <cell r="E37" t="str">
            <v>ROURKELA</v>
          </cell>
          <cell r="F37" t="str">
            <v>1054</v>
          </cell>
          <cell r="G37">
            <v>16</v>
          </cell>
          <cell r="H37">
            <v>41</v>
          </cell>
        </row>
        <row r="38">
          <cell r="E38" t="str">
            <v>TITILAGARH</v>
          </cell>
          <cell r="F38" t="str">
            <v>1083</v>
          </cell>
          <cell r="G38">
            <v>184</v>
          </cell>
          <cell r="H38">
            <v>53</v>
          </cell>
        </row>
        <row r="39">
          <cell r="E39" t="str">
            <v>LATHOR</v>
          </cell>
          <cell r="F39" t="str">
            <v>1085</v>
          </cell>
          <cell r="G39">
            <v>50</v>
          </cell>
          <cell r="H39">
            <v>53</v>
          </cell>
        </row>
        <row r="40">
          <cell r="E40" t="str">
            <v>CHANDANPUR</v>
          </cell>
          <cell r="F40" t="str">
            <v>1212</v>
          </cell>
          <cell r="G40">
            <v>8</v>
          </cell>
          <cell r="H40">
            <v>27</v>
          </cell>
        </row>
        <row r="41">
          <cell r="E41" t="str">
            <v>RAJKHARIAR</v>
          </cell>
          <cell r="F41" t="str">
            <v>1169</v>
          </cell>
          <cell r="G41">
            <v>51</v>
          </cell>
          <cell r="H41">
            <v>53</v>
          </cell>
        </row>
        <row r="42">
          <cell r="E42" t="str">
            <v>BALIGUDA</v>
          </cell>
          <cell r="F42" t="str">
            <v>1216</v>
          </cell>
          <cell r="G42">
            <v>22</v>
          </cell>
          <cell r="H42">
            <v>53</v>
          </cell>
        </row>
        <row r="43">
          <cell r="E43" t="str">
            <v>ROURKELA</v>
          </cell>
          <cell r="F43" t="str">
            <v>185</v>
          </cell>
          <cell r="G43">
            <v>53</v>
          </cell>
          <cell r="H43">
            <v>41</v>
          </cell>
        </row>
        <row r="44">
          <cell r="E44" t="str">
            <v>G UDAYAGIRI</v>
          </cell>
          <cell r="F44" t="str">
            <v>1231</v>
          </cell>
          <cell r="G44">
            <v>53</v>
          </cell>
          <cell r="H44">
            <v>53</v>
          </cell>
        </row>
        <row r="45">
          <cell r="E45" t="str">
            <v>TIKABALI</v>
          </cell>
          <cell r="F45" t="str">
            <v>1141</v>
          </cell>
          <cell r="G45">
            <v>23</v>
          </cell>
          <cell r="H45">
            <v>53</v>
          </cell>
        </row>
        <row r="46">
          <cell r="E46" t="str">
            <v>NAYAHATA</v>
          </cell>
          <cell r="F46" t="str">
            <v>1251</v>
          </cell>
          <cell r="G46">
            <v>21</v>
          </cell>
          <cell r="H46">
            <v>53</v>
          </cell>
        </row>
        <row r="47">
          <cell r="E47" t="str">
            <v>ROURKELA</v>
          </cell>
          <cell r="F47" t="str">
            <v>1271</v>
          </cell>
          <cell r="G47">
            <v>21</v>
          </cell>
          <cell r="H47">
            <v>41</v>
          </cell>
        </row>
        <row r="48">
          <cell r="E48" t="str">
            <v>CHANDANPUR</v>
          </cell>
          <cell r="F48" t="str">
            <v>1254</v>
          </cell>
          <cell r="G48">
            <v>4</v>
          </cell>
          <cell r="H48">
            <v>27</v>
          </cell>
        </row>
        <row r="49">
          <cell r="E49" t="str">
            <v>BARGARH</v>
          </cell>
          <cell r="F49" t="str">
            <v>1243</v>
          </cell>
          <cell r="G49">
            <v>30</v>
          </cell>
          <cell r="H49">
            <v>41</v>
          </cell>
        </row>
        <row r="50">
          <cell r="E50" t="str">
            <v>JHARIGAON</v>
          </cell>
          <cell r="F50" t="str">
            <v>1455/1351</v>
          </cell>
          <cell r="G50">
            <v>49</v>
          </cell>
          <cell r="H50">
            <v>53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8"/>
  <sheetViews>
    <sheetView tabSelected="1" topLeftCell="A148" workbookViewId="0">
      <selection activeCell="P163" sqref="P163"/>
    </sheetView>
  </sheetViews>
  <sheetFormatPr defaultRowHeight="15"/>
  <cols>
    <col min="1" max="1" width="4.42578125" style="1" customWidth="1"/>
    <col min="2" max="2" width="10.28515625" style="1" customWidth="1"/>
    <col min="3" max="3" width="12.85546875" style="1" customWidth="1"/>
    <col min="4" max="4" width="9.85546875" style="1" bestFit="1" customWidth="1"/>
    <col min="5" max="5" width="6.42578125" style="1" bestFit="1" customWidth="1"/>
    <col min="6" max="6" width="18.5703125" style="40" customWidth="1"/>
    <col min="7" max="7" width="8" style="2" customWidth="1"/>
    <col min="8" max="8" width="9.42578125" style="2" customWidth="1"/>
    <col min="9" max="9" width="10.85546875" style="2" customWidth="1"/>
    <col min="10" max="10" width="45.85546875" style="1" bestFit="1" customWidth="1"/>
    <col min="11" max="16384" width="9.140625" style="1"/>
  </cols>
  <sheetData>
    <row r="1" spans="1:11" ht="90" customHeight="1">
      <c r="A1" s="22"/>
      <c r="B1" s="23"/>
      <c r="C1" s="23"/>
      <c r="D1" s="23"/>
      <c r="E1" s="23"/>
      <c r="F1" s="24"/>
      <c r="G1" s="28" t="s">
        <v>0</v>
      </c>
      <c r="H1" s="28"/>
      <c r="I1" s="28"/>
    </row>
    <row r="2" spans="1:11" ht="86.25" customHeight="1">
      <c r="A2" s="25" t="s">
        <v>84</v>
      </c>
      <c r="B2" s="26"/>
      <c r="C2" s="26"/>
      <c r="D2" s="26"/>
      <c r="E2" s="26"/>
      <c r="F2" s="27"/>
      <c r="G2" s="29" t="s">
        <v>567</v>
      </c>
      <c r="H2" s="30"/>
      <c r="I2" s="31"/>
      <c r="J2" s="2"/>
      <c r="K2" s="2"/>
    </row>
    <row r="3" spans="1:11" s="4" customFormat="1" ht="15" customHeight="1">
      <c r="A3" s="5" t="s">
        <v>36</v>
      </c>
      <c r="B3" s="5" t="s">
        <v>37</v>
      </c>
      <c r="C3" s="5" t="s">
        <v>38</v>
      </c>
      <c r="D3" s="5" t="s">
        <v>44</v>
      </c>
      <c r="E3" s="5" t="s">
        <v>39</v>
      </c>
      <c r="F3" s="35" t="s">
        <v>40</v>
      </c>
      <c r="G3" s="5" t="s">
        <v>41</v>
      </c>
      <c r="H3" s="6" t="s">
        <v>42</v>
      </c>
      <c r="I3" s="6" t="s">
        <v>43</v>
      </c>
      <c r="J3" s="5" t="s">
        <v>45</v>
      </c>
    </row>
    <row r="4" spans="1:11" s="4" customFormat="1" ht="15" customHeight="1">
      <c r="A4" s="7">
        <v>1</v>
      </c>
      <c r="B4" s="8" t="s">
        <v>85</v>
      </c>
      <c r="C4" s="8" t="s">
        <v>86</v>
      </c>
      <c r="D4" s="8" t="s">
        <v>87</v>
      </c>
      <c r="E4" s="9" t="s">
        <v>35</v>
      </c>
      <c r="F4" s="36" t="s">
        <v>26</v>
      </c>
      <c r="G4" s="8">
        <v>354</v>
      </c>
      <c r="H4" s="10">
        <f>VLOOKUP(F4,Invoice!$F$4:$H$99,3,FALSE)</f>
        <v>27</v>
      </c>
      <c r="I4" s="10">
        <f t="shared" ref="I4:I35" si="0">G4*H4</f>
        <v>9558</v>
      </c>
      <c r="J4" s="8" t="s">
        <v>88</v>
      </c>
    </row>
    <row r="5" spans="1:11" s="4" customFormat="1" ht="15" customHeight="1">
      <c r="A5" s="7">
        <f>A4+1</f>
        <v>2</v>
      </c>
      <c r="B5" s="8" t="s">
        <v>85</v>
      </c>
      <c r="C5" s="8" t="s">
        <v>89</v>
      </c>
      <c r="D5" s="8" t="s">
        <v>90</v>
      </c>
      <c r="E5" s="9" t="s">
        <v>35</v>
      </c>
      <c r="F5" s="37" t="s">
        <v>91</v>
      </c>
      <c r="G5" s="8">
        <v>30</v>
      </c>
      <c r="H5" s="10">
        <v>53</v>
      </c>
      <c r="I5" s="10">
        <f t="shared" si="0"/>
        <v>1590</v>
      </c>
      <c r="J5" s="8" t="s">
        <v>92</v>
      </c>
    </row>
    <row r="6" spans="1:11" s="4" customFormat="1" ht="15" customHeight="1">
      <c r="A6" s="7">
        <f t="shared" ref="A6:A69" si="1">A5+1</f>
        <v>3</v>
      </c>
      <c r="B6" s="8" t="s">
        <v>85</v>
      </c>
      <c r="C6" s="8" t="s">
        <v>93</v>
      </c>
      <c r="D6" s="8" t="s">
        <v>94</v>
      </c>
      <c r="E6" s="9" t="s">
        <v>35</v>
      </c>
      <c r="F6" s="36" t="s">
        <v>3</v>
      </c>
      <c r="G6" s="8">
        <v>14</v>
      </c>
      <c r="H6" s="10">
        <f>VLOOKUP(F6,Invoice!$F$4:$H$99,3,FALSE)</f>
        <v>53</v>
      </c>
      <c r="I6" s="10">
        <f t="shared" si="0"/>
        <v>742</v>
      </c>
      <c r="J6" s="8" t="s">
        <v>95</v>
      </c>
    </row>
    <row r="7" spans="1:11" s="4" customFormat="1" ht="15" customHeight="1">
      <c r="A7" s="7">
        <f t="shared" si="1"/>
        <v>4</v>
      </c>
      <c r="B7" s="8" t="s">
        <v>85</v>
      </c>
      <c r="C7" s="8" t="s">
        <v>96</v>
      </c>
      <c r="D7" s="8" t="s">
        <v>97</v>
      </c>
      <c r="E7" s="9" t="s">
        <v>35</v>
      </c>
      <c r="F7" s="36" t="s">
        <v>98</v>
      </c>
      <c r="G7" s="8">
        <v>10</v>
      </c>
      <c r="H7" s="10">
        <v>53</v>
      </c>
      <c r="I7" s="10">
        <f t="shared" si="0"/>
        <v>530</v>
      </c>
      <c r="J7" s="8" t="s">
        <v>99</v>
      </c>
    </row>
    <row r="8" spans="1:11" s="4" customFormat="1" ht="15" customHeight="1">
      <c r="A8" s="7">
        <f t="shared" si="1"/>
        <v>5</v>
      </c>
      <c r="B8" s="8" t="s">
        <v>85</v>
      </c>
      <c r="C8" s="8" t="s">
        <v>100</v>
      </c>
      <c r="D8" s="8" t="s">
        <v>101</v>
      </c>
      <c r="E8" s="9" t="s">
        <v>35</v>
      </c>
      <c r="F8" s="36" t="s">
        <v>2</v>
      </c>
      <c r="G8" s="8">
        <v>50</v>
      </c>
      <c r="H8" s="10">
        <f>VLOOKUP(F8,Invoice!$F$4:$H$99,3,FALSE)</f>
        <v>53</v>
      </c>
      <c r="I8" s="10">
        <f t="shared" si="0"/>
        <v>2650</v>
      </c>
      <c r="J8" s="8" t="s">
        <v>67</v>
      </c>
    </row>
    <row r="9" spans="1:11" s="4" customFormat="1" ht="15" customHeight="1">
      <c r="A9" s="7">
        <f t="shared" si="1"/>
        <v>6</v>
      </c>
      <c r="B9" s="8" t="s">
        <v>85</v>
      </c>
      <c r="C9" s="8" t="s">
        <v>102</v>
      </c>
      <c r="D9" s="8" t="s">
        <v>103</v>
      </c>
      <c r="E9" s="9" t="s">
        <v>35</v>
      </c>
      <c r="F9" s="36" t="s">
        <v>26</v>
      </c>
      <c r="G9" s="8">
        <v>41</v>
      </c>
      <c r="H9" s="10">
        <f>VLOOKUP(F9,Invoice!$F$4:$H$99,3,FALSE)</f>
        <v>27</v>
      </c>
      <c r="I9" s="10">
        <f t="shared" si="0"/>
        <v>1107</v>
      </c>
      <c r="J9" s="8" t="s">
        <v>104</v>
      </c>
    </row>
    <row r="10" spans="1:11" s="4" customFormat="1" ht="15" customHeight="1">
      <c r="A10" s="7">
        <f t="shared" si="1"/>
        <v>7</v>
      </c>
      <c r="B10" s="8" t="s">
        <v>105</v>
      </c>
      <c r="C10" s="8" t="s">
        <v>106</v>
      </c>
      <c r="D10" s="8" t="s">
        <v>107</v>
      </c>
      <c r="E10" s="9" t="s">
        <v>35</v>
      </c>
      <c r="F10" s="36" t="s">
        <v>4</v>
      </c>
      <c r="G10" s="8">
        <v>42</v>
      </c>
      <c r="H10" s="10">
        <f>VLOOKUP(F10,Invoice!$F$4:$H$99,3,FALSE)</f>
        <v>41</v>
      </c>
      <c r="I10" s="10">
        <f t="shared" si="0"/>
        <v>1722</v>
      </c>
      <c r="J10" s="8" t="s">
        <v>47</v>
      </c>
    </row>
    <row r="11" spans="1:11" s="4" customFormat="1" ht="15" customHeight="1">
      <c r="A11" s="7">
        <f t="shared" si="1"/>
        <v>8</v>
      </c>
      <c r="B11" s="8" t="s">
        <v>105</v>
      </c>
      <c r="C11" s="8" t="s">
        <v>108</v>
      </c>
      <c r="D11" s="8" t="s">
        <v>109</v>
      </c>
      <c r="E11" s="9" t="s">
        <v>35</v>
      </c>
      <c r="F11" s="36" t="s">
        <v>4</v>
      </c>
      <c r="G11" s="8">
        <v>10</v>
      </c>
      <c r="H11" s="10">
        <f>VLOOKUP(F11,Invoice!$F$4:$H$99,3,FALSE)</f>
        <v>41</v>
      </c>
      <c r="I11" s="10">
        <f t="shared" si="0"/>
        <v>410</v>
      </c>
      <c r="J11" s="8" t="s">
        <v>57</v>
      </c>
    </row>
    <row r="12" spans="1:11" s="4" customFormat="1" ht="15" customHeight="1">
      <c r="A12" s="7">
        <f t="shared" si="1"/>
        <v>9</v>
      </c>
      <c r="B12" s="8" t="s">
        <v>105</v>
      </c>
      <c r="C12" s="8" t="s">
        <v>110</v>
      </c>
      <c r="D12" s="8" t="s">
        <v>111</v>
      </c>
      <c r="E12" s="9" t="s">
        <v>35</v>
      </c>
      <c r="F12" s="36" t="s">
        <v>112</v>
      </c>
      <c r="G12" s="8">
        <v>26</v>
      </c>
      <c r="H12" s="10">
        <f>VLOOKUP(F12,[1]Invoice!$F$5:$H$42,3,FALSE)</f>
        <v>53</v>
      </c>
      <c r="I12" s="10">
        <f t="shared" si="0"/>
        <v>1378</v>
      </c>
      <c r="J12" s="8" t="s">
        <v>113</v>
      </c>
    </row>
    <row r="13" spans="1:11" s="4" customFormat="1" ht="15" customHeight="1">
      <c r="A13" s="7">
        <f t="shared" si="1"/>
        <v>10</v>
      </c>
      <c r="B13" s="8" t="s">
        <v>105</v>
      </c>
      <c r="C13" s="8" t="s">
        <v>114</v>
      </c>
      <c r="D13" s="8" t="s">
        <v>115</v>
      </c>
      <c r="E13" s="9" t="s">
        <v>35</v>
      </c>
      <c r="F13" s="36" t="s">
        <v>116</v>
      </c>
      <c r="G13" s="8">
        <v>7</v>
      </c>
      <c r="H13" s="10">
        <f>VLOOKUP(F13,[2]Invoice!$F$5:$H$30,3,FALSE)</f>
        <v>53</v>
      </c>
      <c r="I13" s="10">
        <f t="shared" si="0"/>
        <v>371</v>
      </c>
      <c r="J13" s="8" t="s">
        <v>117</v>
      </c>
    </row>
    <row r="14" spans="1:11" s="4" customFormat="1" ht="15" customHeight="1">
      <c r="A14" s="7">
        <f t="shared" si="1"/>
        <v>11</v>
      </c>
      <c r="B14" s="8" t="s">
        <v>105</v>
      </c>
      <c r="C14" s="8" t="s">
        <v>118</v>
      </c>
      <c r="D14" s="8" t="s">
        <v>119</v>
      </c>
      <c r="E14" s="9" t="s">
        <v>35</v>
      </c>
      <c r="F14" s="36" t="s">
        <v>29</v>
      </c>
      <c r="G14" s="8">
        <v>10</v>
      </c>
      <c r="H14" s="10">
        <f>VLOOKUP(F14,Invoice!$F$4:$H$99,3,FALSE)</f>
        <v>53</v>
      </c>
      <c r="I14" s="10">
        <f t="shared" si="0"/>
        <v>530</v>
      </c>
      <c r="J14" s="8" t="s">
        <v>120</v>
      </c>
    </row>
    <row r="15" spans="1:11" s="4" customFormat="1" ht="15" customHeight="1">
      <c r="A15" s="7">
        <f t="shared" si="1"/>
        <v>12</v>
      </c>
      <c r="B15" s="8" t="s">
        <v>105</v>
      </c>
      <c r="C15" s="8" t="s">
        <v>121</v>
      </c>
      <c r="D15" s="8" t="s">
        <v>122</v>
      </c>
      <c r="E15" s="9" t="s">
        <v>35</v>
      </c>
      <c r="F15" s="36" t="s">
        <v>22</v>
      </c>
      <c r="G15" s="8">
        <v>10</v>
      </c>
      <c r="H15" s="10">
        <f>VLOOKUP(F15,Invoice!$F$4:$H$99,3,FALSE)</f>
        <v>53</v>
      </c>
      <c r="I15" s="10">
        <f t="shared" si="0"/>
        <v>530</v>
      </c>
      <c r="J15" s="8" t="s">
        <v>65</v>
      </c>
    </row>
    <row r="16" spans="1:11" s="4" customFormat="1" ht="15" customHeight="1">
      <c r="A16" s="7">
        <f t="shared" si="1"/>
        <v>13</v>
      </c>
      <c r="B16" s="8" t="s">
        <v>105</v>
      </c>
      <c r="C16" s="8" t="s">
        <v>123</v>
      </c>
      <c r="D16" s="8" t="s">
        <v>124</v>
      </c>
      <c r="E16" s="9" t="s">
        <v>35</v>
      </c>
      <c r="F16" s="36" t="s">
        <v>125</v>
      </c>
      <c r="G16" s="8">
        <v>3</v>
      </c>
      <c r="H16" s="10">
        <v>53</v>
      </c>
      <c r="I16" s="10">
        <f t="shared" si="0"/>
        <v>159</v>
      </c>
      <c r="J16" s="8" t="s">
        <v>126</v>
      </c>
    </row>
    <row r="17" spans="1:10" s="4" customFormat="1" ht="15" customHeight="1">
      <c r="A17" s="7">
        <f t="shared" si="1"/>
        <v>14</v>
      </c>
      <c r="B17" s="8" t="s">
        <v>105</v>
      </c>
      <c r="C17" s="8" t="s">
        <v>127</v>
      </c>
      <c r="D17" s="8" t="s">
        <v>128</v>
      </c>
      <c r="E17" s="9" t="s">
        <v>35</v>
      </c>
      <c r="F17" s="36" t="s">
        <v>13</v>
      </c>
      <c r="G17" s="8">
        <v>17</v>
      </c>
      <c r="H17" s="10">
        <f>VLOOKUP(F17,Invoice!$F$4:$H$99,3,FALSE)</f>
        <v>53</v>
      </c>
      <c r="I17" s="10">
        <f t="shared" si="0"/>
        <v>901</v>
      </c>
      <c r="J17" s="8" t="s">
        <v>50</v>
      </c>
    </row>
    <row r="18" spans="1:10" s="4" customFormat="1" ht="15" customHeight="1">
      <c r="A18" s="7">
        <f t="shared" si="1"/>
        <v>15</v>
      </c>
      <c r="B18" s="8" t="s">
        <v>105</v>
      </c>
      <c r="C18" s="8" t="s">
        <v>129</v>
      </c>
      <c r="D18" s="8" t="s">
        <v>130</v>
      </c>
      <c r="E18" s="9" t="s">
        <v>35</v>
      </c>
      <c r="F18" s="36" t="s">
        <v>5</v>
      </c>
      <c r="G18" s="8">
        <v>16</v>
      </c>
      <c r="H18" s="10">
        <f>VLOOKUP(F18,Invoice!$F$4:$H$99,3,FALSE)</f>
        <v>53</v>
      </c>
      <c r="I18" s="10">
        <f t="shared" si="0"/>
        <v>848</v>
      </c>
      <c r="J18" s="8" t="s">
        <v>59</v>
      </c>
    </row>
    <row r="19" spans="1:10" s="4" customFormat="1" ht="15" customHeight="1">
      <c r="A19" s="7">
        <f t="shared" si="1"/>
        <v>16</v>
      </c>
      <c r="B19" s="8" t="s">
        <v>105</v>
      </c>
      <c r="C19" s="8" t="s">
        <v>131</v>
      </c>
      <c r="D19" s="8" t="s">
        <v>132</v>
      </c>
      <c r="E19" s="9" t="s">
        <v>35</v>
      </c>
      <c r="F19" s="36" t="s">
        <v>133</v>
      </c>
      <c r="G19" s="8">
        <v>20</v>
      </c>
      <c r="H19" s="10">
        <v>53</v>
      </c>
      <c r="I19" s="10">
        <f t="shared" si="0"/>
        <v>1060</v>
      </c>
      <c r="J19" s="8" t="s">
        <v>134</v>
      </c>
    </row>
    <row r="20" spans="1:10" s="4" customFormat="1" ht="15" customHeight="1">
      <c r="A20" s="7">
        <f t="shared" si="1"/>
        <v>17</v>
      </c>
      <c r="B20" s="8" t="s">
        <v>105</v>
      </c>
      <c r="C20" s="8" t="s">
        <v>135</v>
      </c>
      <c r="D20" s="8" t="s">
        <v>136</v>
      </c>
      <c r="E20" s="9" t="s">
        <v>35</v>
      </c>
      <c r="F20" s="36" t="s">
        <v>137</v>
      </c>
      <c r="G20" s="8">
        <v>43</v>
      </c>
      <c r="H20" s="10">
        <v>53</v>
      </c>
      <c r="I20" s="10">
        <f t="shared" si="0"/>
        <v>2279</v>
      </c>
      <c r="J20" s="8" t="s">
        <v>138</v>
      </c>
    </row>
    <row r="21" spans="1:10" s="4" customFormat="1" ht="15" customHeight="1">
      <c r="A21" s="7">
        <f t="shared" si="1"/>
        <v>18</v>
      </c>
      <c r="B21" s="8" t="s">
        <v>105</v>
      </c>
      <c r="C21" s="8" t="s">
        <v>139</v>
      </c>
      <c r="D21" s="8" t="s">
        <v>140</v>
      </c>
      <c r="E21" s="9" t="s">
        <v>35</v>
      </c>
      <c r="F21" s="36" t="s">
        <v>28</v>
      </c>
      <c r="G21" s="8">
        <v>30</v>
      </c>
      <c r="H21" s="10">
        <f>VLOOKUP(F21,Invoice!$F$4:$H$99,3,FALSE)</f>
        <v>53</v>
      </c>
      <c r="I21" s="10">
        <f t="shared" si="0"/>
        <v>1590</v>
      </c>
      <c r="J21" s="8" t="s">
        <v>141</v>
      </c>
    </row>
    <row r="22" spans="1:10" s="4" customFormat="1" ht="15" customHeight="1">
      <c r="A22" s="7">
        <f t="shared" si="1"/>
        <v>19</v>
      </c>
      <c r="B22" s="8" t="s">
        <v>105</v>
      </c>
      <c r="C22" s="8" t="s">
        <v>142</v>
      </c>
      <c r="D22" s="8" t="s">
        <v>143</v>
      </c>
      <c r="E22" s="9" t="s">
        <v>35</v>
      </c>
      <c r="F22" s="36" t="s">
        <v>144</v>
      </c>
      <c r="G22" s="8">
        <v>13</v>
      </c>
      <c r="H22" s="10">
        <v>53</v>
      </c>
      <c r="I22" s="10">
        <f t="shared" si="0"/>
        <v>689</v>
      </c>
      <c r="J22" s="8" t="s">
        <v>145</v>
      </c>
    </row>
    <row r="23" spans="1:10" s="4" customFormat="1" ht="15" customHeight="1">
      <c r="A23" s="7">
        <f t="shared" si="1"/>
        <v>20</v>
      </c>
      <c r="B23" s="8" t="s">
        <v>105</v>
      </c>
      <c r="C23" s="8" t="s">
        <v>146</v>
      </c>
      <c r="D23" s="8" t="s">
        <v>147</v>
      </c>
      <c r="E23" s="9" t="s">
        <v>35</v>
      </c>
      <c r="F23" s="36" t="s">
        <v>26</v>
      </c>
      <c r="G23" s="8">
        <v>52</v>
      </c>
      <c r="H23" s="10">
        <f>VLOOKUP(F23,Invoice!$F$4:$H$99,3,FALSE)</f>
        <v>27</v>
      </c>
      <c r="I23" s="10">
        <f t="shared" si="0"/>
        <v>1404</v>
      </c>
      <c r="J23" s="8" t="s">
        <v>79</v>
      </c>
    </row>
    <row r="24" spans="1:10" s="4" customFormat="1" ht="15" customHeight="1">
      <c r="A24" s="7">
        <f t="shared" si="1"/>
        <v>21</v>
      </c>
      <c r="B24" s="8" t="s">
        <v>105</v>
      </c>
      <c r="C24" s="8" t="s">
        <v>148</v>
      </c>
      <c r="D24" s="8" t="s">
        <v>149</v>
      </c>
      <c r="E24" s="9" t="s">
        <v>35</v>
      </c>
      <c r="F24" s="36" t="s">
        <v>77</v>
      </c>
      <c r="G24" s="8">
        <v>10</v>
      </c>
      <c r="H24" s="10">
        <f>VLOOKUP(F24,Invoice!$F$4:$H$99,3,FALSE)</f>
        <v>53</v>
      </c>
      <c r="I24" s="10">
        <f t="shared" si="0"/>
        <v>530</v>
      </c>
      <c r="J24" s="8" t="s">
        <v>150</v>
      </c>
    </row>
    <row r="25" spans="1:10" s="4" customFormat="1" ht="15" customHeight="1">
      <c r="A25" s="7">
        <f t="shared" si="1"/>
        <v>22</v>
      </c>
      <c r="B25" s="8" t="s">
        <v>105</v>
      </c>
      <c r="C25" s="8" t="s">
        <v>151</v>
      </c>
      <c r="D25" s="8" t="s">
        <v>152</v>
      </c>
      <c r="E25" s="9" t="s">
        <v>35</v>
      </c>
      <c r="F25" s="38" t="s">
        <v>153</v>
      </c>
      <c r="G25" s="8">
        <v>22</v>
      </c>
      <c r="H25" s="10">
        <v>53</v>
      </c>
      <c r="I25" s="10">
        <f t="shared" si="0"/>
        <v>1166</v>
      </c>
      <c r="J25" s="8" t="s">
        <v>154</v>
      </c>
    </row>
    <row r="26" spans="1:10" s="4" customFormat="1" ht="15" customHeight="1">
      <c r="A26" s="7">
        <f t="shared" si="1"/>
        <v>23</v>
      </c>
      <c r="B26" s="8" t="s">
        <v>105</v>
      </c>
      <c r="C26" s="8" t="s">
        <v>155</v>
      </c>
      <c r="D26" s="8" t="s">
        <v>156</v>
      </c>
      <c r="E26" s="9" t="s">
        <v>35</v>
      </c>
      <c r="F26" s="36" t="s">
        <v>98</v>
      </c>
      <c r="G26" s="8">
        <v>13</v>
      </c>
      <c r="H26" s="10">
        <v>53</v>
      </c>
      <c r="I26" s="10">
        <f t="shared" si="0"/>
        <v>689</v>
      </c>
      <c r="J26" s="8" t="s">
        <v>99</v>
      </c>
    </row>
    <row r="27" spans="1:10" s="4" customFormat="1" ht="15" customHeight="1">
      <c r="A27" s="7">
        <f t="shared" si="1"/>
        <v>24</v>
      </c>
      <c r="B27" s="8" t="s">
        <v>105</v>
      </c>
      <c r="C27" s="8" t="s">
        <v>157</v>
      </c>
      <c r="D27" s="8" t="s">
        <v>158</v>
      </c>
      <c r="E27" s="9" t="s">
        <v>35</v>
      </c>
      <c r="F27" s="37" t="s">
        <v>12</v>
      </c>
      <c r="G27" s="8">
        <v>12</v>
      </c>
      <c r="H27" s="10">
        <v>27</v>
      </c>
      <c r="I27" s="10">
        <f t="shared" si="0"/>
        <v>324</v>
      </c>
      <c r="J27" s="8" t="s">
        <v>49</v>
      </c>
    </row>
    <row r="28" spans="1:10" s="4" customFormat="1" ht="15" customHeight="1">
      <c r="A28" s="7">
        <f t="shared" si="1"/>
        <v>25</v>
      </c>
      <c r="B28" s="8" t="s">
        <v>105</v>
      </c>
      <c r="C28" s="8" t="s">
        <v>159</v>
      </c>
      <c r="D28" s="8" t="s">
        <v>160</v>
      </c>
      <c r="E28" s="9" t="s">
        <v>35</v>
      </c>
      <c r="F28" s="36" t="s">
        <v>6</v>
      </c>
      <c r="G28" s="8">
        <v>8</v>
      </c>
      <c r="H28" s="10">
        <f>VLOOKUP(F28,Invoice!$F$4:$H$99,3,FALSE)</f>
        <v>27</v>
      </c>
      <c r="I28" s="10">
        <f t="shared" si="0"/>
        <v>216</v>
      </c>
      <c r="J28" s="8" t="s">
        <v>51</v>
      </c>
    </row>
    <row r="29" spans="1:10" s="4" customFormat="1" ht="15" customHeight="1">
      <c r="A29" s="7">
        <f t="shared" si="1"/>
        <v>26</v>
      </c>
      <c r="B29" s="8" t="s">
        <v>161</v>
      </c>
      <c r="C29" s="8" t="s">
        <v>162</v>
      </c>
      <c r="D29" s="8" t="s">
        <v>163</v>
      </c>
      <c r="E29" s="9" t="s">
        <v>35</v>
      </c>
      <c r="F29" s="36" t="s">
        <v>30</v>
      </c>
      <c r="G29" s="8">
        <v>12</v>
      </c>
      <c r="H29" s="10">
        <f>VLOOKUP(F29,Invoice!$F$4:$H$99,3,FALSE)</f>
        <v>53</v>
      </c>
      <c r="I29" s="10">
        <f t="shared" si="0"/>
        <v>636</v>
      </c>
      <c r="J29" s="8" t="s">
        <v>164</v>
      </c>
    </row>
    <row r="30" spans="1:10" s="4" customFormat="1" ht="15" customHeight="1">
      <c r="A30" s="7">
        <f t="shared" si="1"/>
        <v>27</v>
      </c>
      <c r="B30" s="8" t="s">
        <v>161</v>
      </c>
      <c r="C30" s="8" t="s">
        <v>165</v>
      </c>
      <c r="D30" s="8" t="s">
        <v>166</v>
      </c>
      <c r="E30" s="9" t="s">
        <v>35</v>
      </c>
      <c r="F30" s="36" t="s">
        <v>6</v>
      </c>
      <c r="G30" s="8">
        <v>66</v>
      </c>
      <c r="H30" s="10">
        <f>VLOOKUP(F30,Invoice!$F$4:$H$99,3,FALSE)</f>
        <v>27</v>
      </c>
      <c r="I30" s="10">
        <f t="shared" si="0"/>
        <v>1782</v>
      </c>
      <c r="J30" s="8" t="s">
        <v>46</v>
      </c>
    </row>
    <row r="31" spans="1:10" s="4" customFormat="1" ht="15" customHeight="1">
      <c r="A31" s="7">
        <f t="shared" si="1"/>
        <v>28</v>
      </c>
      <c r="B31" s="8" t="s">
        <v>161</v>
      </c>
      <c r="C31" s="8" t="s">
        <v>167</v>
      </c>
      <c r="D31" s="8" t="s">
        <v>168</v>
      </c>
      <c r="E31" s="9" t="s">
        <v>35</v>
      </c>
      <c r="F31" s="36" t="s">
        <v>169</v>
      </c>
      <c r="G31" s="8">
        <v>8</v>
      </c>
      <c r="H31" s="10">
        <f>VLOOKUP(F31,[2]Invoice!$F$5:$H$30,3,FALSE)</f>
        <v>53</v>
      </c>
      <c r="I31" s="10">
        <f t="shared" si="0"/>
        <v>424</v>
      </c>
      <c r="J31" s="8" t="s">
        <v>170</v>
      </c>
    </row>
    <row r="32" spans="1:10" s="4" customFormat="1" ht="15" customHeight="1">
      <c r="A32" s="7">
        <f t="shared" si="1"/>
        <v>29</v>
      </c>
      <c r="B32" s="8" t="s">
        <v>171</v>
      </c>
      <c r="C32" s="8" t="s">
        <v>172</v>
      </c>
      <c r="D32" s="8" t="s">
        <v>173</v>
      </c>
      <c r="E32" s="9" t="s">
        <v>35</v>
      </c>
      <c r="F32" s="36" t="s">
        <v>174</v>
      </c>
      <c r="G32" s="8">
        <v>11</v>
      </c>
      <c r="H32" s="10">
        <v>27</v>
      </c>
      <c r="I32" s="10">
        <f t="shared" si="0"/>
        <v>297</v>
      </c>
      <c r="J32" s="8" t="s">
        <v>175</v>
      </c>
    </row>
    <row r="33" spans="1:10" s="4" customFormat="1" ht="15" customHeight="1">
      <c r="A33" s="7">
        <f t="shared" si="1"/>
        <v>30</v>
      </c>
      <c r="B33" s="8" t="s">
        <v>171</v>
      </c>
      <c r="C33" s="8" t="s">
        <v>176</v>
      </c>
      <c r="D33" s="8" t="s">
        <v>177</v>
      </c>
      <c r="E33" s="9" t="s">
        <v>35</v>
      </c>
      <c r="F33" s="36" t="s">
        <v>178</v>
      </c>
      <c r="G33" s="8">
        <v>10</v>
      </c>
      <c r="H33" s="10">
        <v>27</v>
      </c>
      <c r="I33" s="10">
        <f t="shared" si="0"/>
        <v>270</v>
      </c>
      <c r="J33" s="8" t="s">
        <v>179</v>
      </c>
    </row>
    <row r="34" spans="1:10" s="4" customFormat="1" ht="15" customHeight="1">
      <c r="A34" s="7">
        <f t="shared" si="1"/>
        <v>31</v>
      </c>
      <c r="B34" s="8" t="s">
        <v>171</v>
      </c>
      <c r="C34" s="8" t="s">
        <v>180</v>
      </c>
      <c r="D34" s="8" t="s">
        <v>181</v>
      </c>
      <c r="E34" s="9" t="s">
        <v>35</v>
      </c>
      <c r="F34" s="36" t="s">
        <v>182</v>
      </c>
      <c r="G34" s="8">
        <v>20</v>
      </c>
      <c r="H34" s="10">
        <v>27</v>
      </c>
      <c r="I34" s="10">
        <f t="shared" si="0"/>
        <v>540</v>
      </c>
      <c r="J34" s="8" t="s">
        <v>183</v>
      </c>
    </row>
    <row r="35" spans="1:10" s="4" customFormat="1" ht="15" customHeight="1">
      <c r="A35" s="7">
        <f t="shared" si="1"/>
        <v>32</v>
      </c>
      <c r="B35" s="8" t="s">
        <v>184</v>
      </c>
      <c r="C35" s="8" t="s">
        <v>185</v>
      </c>
      <c r="D35" s="8" t="s">
        <v>186</v>
      </c>
      <c r="E35" s="9" t="s">
        <v>35</v>
      </c>
      <c r="F35" s="36" t="s">
        <v>23</v>
      </c>
      <c r="G35" s="8">
        <v>7</v>
      </c>
      <c r="H35" s="10">
        <f>VLOOKUP(F35,Invoice!$F$4:$H$99,3,FALSE)</f>
        <v>27</v>
      </c>
      <c r="I35" s="10">
        <f t="shared" si="0"/>
        <v>189</v>
      </c>
      <c r="J35" s="8" t="s">
        <v>62</v>
      </c>
    </row>
    <row r="36" spans="1:10" s="4" customFormat="1" ht="15" customHeight="1">
      <c r="A36" s="7">
        <f t="shared" si="1"/>
        <v>33</v>
      </c>
      <c r="B36" s="8" t="s">
        <v>184</v>
      </c>
      <c r="C36" s="8" t="s">
        <v>187</v>
      </c>
      <c r="D36" s="8" t="s">
        <v>188</v>
      </c>
      <c r="E36" s="9" t="s">
        <v>35</v>
      </c>
      <c r="F36" s="36" t="s">
        <v>28</v>
      </c>
      <c r="G36" s="8">
        <v>18</v>
      </c>
      <c r="H36" s="10">
        <f>VLOOKUP(F36,Invoice!$F$4:$H$99,3,FALSE)</f>
        <v>53</v>
      </c>
      <c r="I36" s="10">
        <f t="shared" ref="I36:I67" si="2">G36*H36</f>
        <v>954</v>
      </c>
      <c r="J36" s="8" t="s">
        <v>141</v>
      </c>
    </row>
    <row r="37" spans="1:10" s="4" customFormat="1" ht="15" customHeight="1">
      <c r="A37" s="7">
        <f t="shared" si="1"/>
        <v>34</v>
      </c>
      <c r="B37" s="8" t="s">
        <v>184</v>
      </c>
      <c r="C37" s="8" t="s">
        <v>189</v>
      </c>
      <c r="D37" s="8" t="s">
        <v>190</v>
      </c>
      <c r="E37" s="9" t="s">
        <v>35</v>
      </c>
      <c r="F37" s="36" t="s">
        <v>133</v>
      </c>
      <c r="G37" s="8">
        <v>11</v>
      </c>
      <c r="H37" s="10">
        <v>53</v>
      </c>
      <c r="I37" s="10">
        <f t="shared" si="2"/>
        <v>583</v>
      </c>
      <c r="J37" s="8" t="s">
        <v>191</v>
      </c>
    </row>
    <row r="38" spans="1:10" s="4" customFormat="1" ht="15" customHeight="1">
      <c r="A38" s="7">
        <f t="shared" si="1"/>
        <v>35</v>
      </c>
      <c r="B38" s="8" t="s">
        <v>184</v>
      </c>
      <c r="C38" s="8" t="s">
        <v>192</v>
      </c>
      <c r="D38" s="8" t="s">
        <v>193</v>
      </c>
      <c r="E38" s="9" t="s">
        <v>35</v>
      </c>
      <c r="F38" s="36" t="s">
        <v>194</v>
      </c>
      <c r="G38" s="8">
        <v>11</v>
      </c>
      <c r="H38" s="10">
        <f>VLOOKUP(F38,[1]Invoice!$F$5:$H$42,3,FALSE)</f>
        <v>53</v>
      </c>
      <c r="I38" s="10">
        <f t="shared" si="2"/>
        <v>583</v>
      </c>
      <c r="J38" s="8" t="s">
        <v>195</v>
      </c>
    </row>
    <row r="39" spans="1:10" s="4" customFormat="1" ht="15" customHeight="1">
      <c r="A39" s="7">
        <f t="shared" si="1"/>
        <v>36</v>
      </c>
      <c r="B39" s="8" t="s">
        <v>196</v>
      </c>
      <c r="C39" s="8" t="s">
        <v>197</v>
      </c>
      <c r="D39" s="8" t="s">
        <v>198</v>
      </c>
      <c r="E39" s="9" t="s">
        <v>35</v>
      </c>
      <c r="F39" s="36" t="s">
        <v>26</v>
      </c>
      <c r="G39" s="8">
        <v>89</v>
      </c>
      <c r="H39" s="10">
        <f>VLOOKUP(F39,Invoice!$F$4:$H$99,3,FALSE)</f>
        <v>27</v>
      </c>
      <c r="I39" s="10">
        <f t="shared" si="2"/>
        <v>2403</v>
      </c>
      <c r="J39" s="8" t="s">
        <v>79</v>
      </c>
    </row>
    <row r="40" spans="1:10" s="4" customFormat="1" ht="15" customHeight="1">
      <c r="A40" s="7">
        <f t="shared" si="1"/>
        <v>37</v>
      </c>
      <c r="B40" s="8" t="s">
        <v>196</v>
      </c>
      <c r="C40" s="8" t="s">
        <v>199</v>
      </c>
      <c r="D40" s="8" t="s">
        <v>200</v>
      </c>
      <c r="E40" s="9" t="s">
        <v>35</v>
      </c>
      <c r="F40" s="36" t="s">
        <v>26</v>
      </c>
      <c r="G40" s="8">
        <v>45</v>
      </c>
      <c r="H40" s="10">
        <f>VLOOKUP(F40,Invoice!$F$4:$H$99,3,FALSE)</f>
        <v>27</v>
      </c>
      <c r="I40" s="10">
        <f t="shared" si="2"/>
        <v>1215</v>
      </c>
      <c r="J40" s="8" t="s">
        <v>78</v>
      </c>
    </row>
    <row r="41" spans="1:10" s="4" customFormat="1" ht="15" customHeight="1">
      <c r="A41" s="7">
        <f t="shared" si="1"/>
        <v>38</v>
      </c>
      <c r="B41" s="8" t="s">
        <v>196</v>
      </c>
      <c r="C41" s="8" t="s">
        <v>201</v>
      </c>
      <c r="D41" s="8" t="s">
        <v>202</v>
      </c>
      <c r="E41" s="9" t="s">
        <v>35</v>
      </c>
      <c r="F41" s="36" t="s">
        <v>26</v>
      </c>
      <c r="G41" s="8">
        <v>56</v>
      </c>
      <c r="H41" s="10">
        <f>VLOOKUP(F41,Invoice!$F$4:$H$99,3,FALSE)</f>
        <v>27</v>
      </c>
      <c r="I41" s="10">
        <f t="shared" si="2"/>
        <v>1512</v>
      </c>
      <c r="J41" s="8" t="s">
        <v>80</v>
      </c>
    </row>
    <row r="42" spans="1:10" s="4" customFormat="1" ht="15" customHeight="1">
      <c r="A42" s="7">
        <f t="shared" si="1"/>
        <v>39</v>
      </c>
      <c r="B42" s="8" t="s">
        <v>196</v>
      </c>
      <c r="C42" s="8" t="s">
        <v>203</v>
      </c>
      <c r="D42" s="8" t="s">
        <v>204</v>
      </c>
      <c r="E42" s="9" t="s">
        <v>35</v>
      </c>
      <c r="F42" s="36" t="s">
        <v>16</v>
      </c>
      <c r="G42" s="8">
        <v>43</v>
      </c>
      <c r="H42" s="10">
        <f>VLOOKUP(F42,Invoice!$F$4:$H$99,3,FALSE)</f>
        <v>53</v>
      </c>
      <c r="I42" s="10">
        <f t="shared" si="2"/>
        <v>2279</v>
      </c>
      <c r="J42" s="8" t="s">
        <v>56</v>
      </c>
    </row>
    <row r="43" spans="1:10" s="4" customFormat="1" ht="15" customHeight="1">
      <c r="A43" s="7">
        <f t="shared" si="1"/>
        <v>40</v>
      </c>
      <c r="B43" s="8" t="s">
        <v>205</v>
      </c>
      <c r="C43" s="8" t="s">
        <v>206</v>
      </c>
      <c r="D43" s="8" t="s">
        <v>207</v>
      </c>
      <c r="E43" s="9" t="s">
        <v>35</v>
      </c>
      <c r="F43" s="36" t="s">
        <v>208</v>
      </c>
      <c r="G43" s="8">
        <v>25</v>
      </c>
      <c r="H43" s="10">
        <f>VLOOKUP(F43,[3]Invoice!$E$4:$H$50,4,FALSE)</f>
        <v>53</v>
      </c>
      <c r="I43" s="10">
        <f t="shared" si="2"/>
        <v>1325</v>
      </c>
      <c r="J43" s="8" t="s">
        <v>209</v>
      </c>
    </row>
    <row r="44" spans="1:10" s="4" customFormat="1" ht="15" customHeight="1">
      <c r="A44" s="7">
        <f t="shared" si="1"/>
        <v>41</v>
      </c>
      <c r="B44" s="8" t="s">
        <v>205</v>
      </c>
      <c r="C44" s="8" t="s">
        <v>210</v>
      </c>
      <c r="D44" s="8" t="s">
        <v>211</v>
      </c>
      <c r="E44" s="9" t="s">
        <v>35</v>
      </c>
      <c r="F44" s="36" t="s">
        <v>6</v>
      </c>
      <c r="G44" s="8">
        <v>12</v>
      </c>
      <c r="H44" s="10">
        <f>VLOOKUP(F44,Invoice!$F$4:$H$99,3,FALSE)</f>
        <v>27</v>
      </c>
      <c r="I44" s="10">
        <f t="shared" si="2"/>
        <v>324</v>
      </c>
      <c r="J44" s="8" t="s">
        <v>51</v>
      </c>
    </row>
    <row r="45" spans="1:10" s="4" customFormat="1" ht="15" customHeight="1">
      <c r="A45" s="7">
        <f t="shared" si="1"/>
        <v>42</v>
      </c>
      <c r="B45" s="8" t="s">
        <v>205</v>
      </c>
      <c r="C45" s="8" t="s">
        <v>212</v>
      </c>
      <c r="D45" s="8" t="s">
        <v>213</v>
      </c>
      <c r="E45" s="9" t="s">
        <v>35</v>
      </c>
      <c r="F45" s="36" t="s">
        <v>32</v>
      </c>
      <c r="G45" s="8">
        <v>13</v>
      </c>
      <c r="H45" s="10">
        <f>VLOOKUP(F45,Invoice!$F$4:$H$99,3,FALSE)</f>
        <v>53</v>
      </c>
      <c r="I45" s="10">
        <f t="shared" si="2"/>
        <v>689</v>
      </c>
      <c r="J45" s="8" t="s">
        <v>214</v>
      </c>
    </row>
    <row r="46" spans="1:10" s="4" customFormat="1" ht="15" customHeight="1">
      <c r="A46" s="7">
        <f t="shared" si="1"/>
        <v>43</v>
      </c>
      <c r="B46" s="8" t="s">
        <v>205</v>
      </c>
      <c r="C46" s="8" t="s">
        <v>215</v>
      </c>
      <c r="D46" s="8" t="s">
        <v>216</v>
      </c>
      <c r="E46" s="9" t="s">
        <v>35</v>
      </c>
      <c r="F46" s="36" t="s">
        <v>27</v>
      </c>
      <c r="G46" s="8">
        <v>10</v>
      </c>
      <c r="H46" s="10">
        <f>VLOOKUP(F46,Invoice!$F$4:$H$99,3,FALSE)</f>
        <v>53</v>
      </c>
      <c r="I46" s="10">
        <f t="shared" si="2"/>
        <v>530</v>
      </c>
      <c r="J46" s="8" t="s">
        <v>68</v>
      </c>
    </row>
    <row r="47" spans="1:10" s="4" customFormat="1" ht="15" customHeight="1">
      <c r="A47" s="7">
        <f t="shared" si="1"/>
        <v>44</v>
      </c>
      <c r="B47" s="8" t="s">
        <v>205</v>
      </c>
      <c r="C47" s="8" t="s">
        <v>217</v>
      </c>
      <c r="D47" s="8" t="s">
        <v>218</v>
      </c>
      <c r="E47" s="9" t="s">
        <v>35</v>
      </c>
      <c r="F47" s="36" t="s">
        <v>31</v>
      </c>
      <c r="G47" s="8">
        <v>17</v>
      </c>
      <c r="H47" s="10">
        <f>VLOOKUP(F47,Invoice!$F$4:$H$99,3,FALSE)</f>
        <v>53</v>
      </c>
      <c r="I47" s="10">
        <f t="shared" si="2"/>
        <v>901</v>
      </c>
      <c r="J47" s="8" t="s">
        <v>66</v>
      </c>
    </row>
    <row r="48" spans="1:10" s="4" customFormat="1" ht="15" customHeight="1">
      <c r="A48" s="7">
        <f t="shared" si="1"/>
        <v>45</v>
      </c>
      <c r="B48" s="8" t="s">
        <v>205</v>
      </c>
      <c r="C48" s="8" t="s">
        <v>219</v>
      </c>
      <c r="D48" s="8" t="s">
        <v>220</v>
      </c>
      <c r="E48" s="9" t="s">
        <v>35</v>
      </c>
      <c r="F48" s="36" t="s">
        <v>34</v>
      </c>
      <c r="G48" s="8">
        <v>14</v>
      </c>
      <c r="H48" s="10">
        <f>VLOOKUP(F48,Invoice!$F$4:$H$99,3,FALSE)</f>
        <v>53</v>
      </c>
      <c r="I48" s="10">
        <f t="shared" si="2"/>
        <v>742</v>
      </c>
      <c r="J48" s="8" t="s">
        <v>74</v>
      </c>
    </row>
    <row r="49" spans="1:10" s="4" customFormat="1" ht="15" customHeight="1">
      <c r="A49" s="7">
        <f t="shared" si="1"/>
        <v>46</v>
      </c>
      <c r="B49" s="8" t="s">
        <v>205</v>
      </c>
      <c r="C49" s="8" t="s">
        <v>221</v>
      </c>
      <c r="D49" s="8" t="s">
        <v>222</v>
      </c>
      <c r="E49" s="9" t="s">
        <v>35</v>
      </c>
      <c r="F49" s="36" t="s">
        <v>75</v>
      </c>
      <c r="G49" s="8">
        <v>21</v>
      </c>
      <c r="H49" s="10">
        <f>VLOOKUP(F49,Invoice!$F$4:$H$99,3,FALSE)</f>
        <v>53</v>
      </c>
      <c r="I49" s="10">
        <f t="shared" si="2"/>
        <v>1113</v>
      </c>
      <c r="J49" s="8" t="s">
        <v>76</v>
      </c>
    </row>
    <row r="50" spans="1:10" s="4" customFormat="1" ht="15" customHeight="1">
      <c r="A50" s="7">
        <f t="shared" si="1"/>
        <v>47</v>
      </c>
      <c r="B50" s="8" t="s">
        <v>205</v>
      </c>
      <c r="C50" s="8" t="s">
        <v>223</v>
      </c>
      <c r="D50" s="8" t="s">
        <v>224</v>
      </c>
      <c r="E50" s="9" t="s">
        <v>35</v>
      </c>
      <c r="F50" s="36" t="s">
        <v>2</v>
      </c>
      <c r="G50" s="8">
        <v>33</v>
      </c>
      <c r="H50" s="10">
        <f>VLOOKUP(F50,Invoice!$F$4:$H$99,3,FALSE)</f>
        <v>53</v>
      </c>
      <c r="I50" s="10">
        <f t="shared" si="2"/>
        <v>1749</v>
      </c>
      <c r="J50" s="8" t="s">
        <v>67</v>
      </c>
    </row>
    <row r="51" spans="1:10" s="4" customFormat="1" ht="15" customHeight="1">
      <c r="A51" s="7">
        <f t="shared" si="1"/>
        <v>48</v>
      </c>
      <c r="B51" s="8" t="s">
        <v>205</v>
      </c>
      <c r="C51" s="8" t="s">
        <v>225</v>
      </c>
      <c r="D51" s="8" t="s">
        <v>226</v>
      </c>
      <c r="E51" s="9" t="s">
        <v>35</v>
      </c>
      <c r="F51" s="36" t="s">
        <v>227</v>
      </c>
      <c r="G51" s="8">
        <v>10</v>
      </c>
      <c r="H51" s="10">
        <v>53</v>
      </c>
      <c r="I51" s="10">
        <f t="shared" si="2"/>
        <v>530</v>
      </c>
      <c r="J51" s="8" t="s">
        <v>228</v>
      </c>
    </row>
    <row r="52" spans="1:10" s="4" customFormat="1" ht="15" customHeight="1">
      <c r="A52" s="7">
        <f t="shared" si="1"/>
        <v>49</v>
      </c>
      <c r="B52" s="8" t="s">
        <v>205</v>
      </c>
      <c r="C52" s="8" t="s">
        <v>229</v>
      </c>
      <c r="D52" s="8" t="s">
        <v>230</v>
      </c>
      <c r="E52" s="9" t="s">
        <v>35</v>
      </c>
      <c r="F52" s="36" t="s">
        <v>231</v>
      </c>
      <c r="G52" s="8">
        <v>15</v>
      </c>
      <c r="H52" s="10">
        <f>VLOOKUP(F52,[2]Invoice!$F$5:$H$30,3,FALSE)</f>
        <v>53</v>
      </c>
      <c r="I52" s="10">
        <f t="shared" si="2"/>
        <v>795</v>
      </c>
      <c r="J52" s="8" t="s">
        <v>232</v>
      </c>
    </row>
    <row r="53" spans="1:10" s="4" customFormat="1" ht="15" customHeight="1">
      <c r="A53" s="7">
        <f t="shared" si="1"/>
        <v>50</v>
      </c>
      <c r="B53" s="8" t="s">
        <v>233</v>
      </c>
      <c r="C53" s="8" t="s">
        <v>234</v>
      </c>
      <c r="D53" s="8" t="s">
        <v>235</v>
      </c>
      <c r="E53" s="9" t="s">
        <v>35</v>
      </c>
      <c r="F53" s="36" t="s">
        <v>236</v>
      </c>
      <c r="G53" s="8">
        <v>16</v>
      </c>
      <c r="H53" s="10">
        <v>53</v>
      </c>
      <c r="I53" s="10">
        <f t="shared" si="2"/>
        <v>848</v>
      </c>
      <c r="J53" s="8" t="s">
        <v>237</v>
      </c>
    </row>
    <row r="54" spans="1:10" s="4" customFormat="1" ht="15" customHeight="1">
      <c r="A54" s="7">
        <f t="shared" si="1"/>
        <v>51</v>
      </c>
      <c r="B54" s="8" t="s">
        <v>233</v>
      </c>
      <c r="C54" s="8" t="s">
        <v>238</v>
      </c>
      <c r="D54" s="8" t="s">
        <v>239</v>
      </c>
      <c r="E54" s="9" t="s">
        <v>35</v>
      </c>
      <c r="F54" s="36" t="s">
        <v>9</v>
      </c>
      <c r="G54" s="8">
        <v>24</v>
      </c>
      <c r="H54" s="10">
        <f>VLOOKUP(F54,Invoice!$F$4:$H$99,3,FALSE)</f>
        <v>27</v>
      </c>
      <c r="I54" s="10">
        <f t="shared" si="2"/>
        <v>648</v>
      </c>
      <c r="J54" s="8" t="s">
        <v>53</v>
      </c>
    </row>
    <row r="55" spans="1:10" s="4" customFormat="1" ht="15" customHeight="1">
      <c r="A55" s="7">
        <f t="shared" si="1"/>
        <v>52</v>
      </c>
      <c r="B55" s="8" t="s">
        <v>233</v>
      </c>
      <c r="C55" s="8" t="s">
        <v>240</v>
      </c>
      <c r="D55" s="8" t="s">
        <v>241</v>
      </c>
      <c r="E55" s="9" t="s">
        <v>35</v>
      </c>
      <c r="F55" s="36" t="s">
        <v>242</v>
      </c>
      <c r="G55" s="8">
        <v>4</v>
      </c>
      <c r="H55" s="10">
        <f>VLOOKUP(F55,[3]Invoice!$E$4:$H$50,4,FALSE)</f>
        <v>53</v>
      </c>
      <c r="I55" s="10">
        <f t="shared" si="2"/>
        <v>212</v>
      </c>
      <c r="J55" s="8" t="s">
        <v>243</v>
      </c>
    </row>
    <row r="56" spans="1:10" s="4" customFormat="1" ht="15" customHeight="1">
      <c r="A56" s="7">
        <f t="shared" si="1"/>
        <v>53</v>
      </c>
      <c r="B56" s="8" t="s">
        <v>233</v>
      </c>
      <c r="C56" s="8" t="s">
        <v>244</v>
      </c>
      <c r="D56" s="8" t="s">
        <v>245</v>
      </c>
      <c r="E56" s="9" t="s">
        <v>35</v>
      </c>
      <c r="F56" s="36" t="s">
        <v>246</v>
      </c>
      <c r="G56" s="8">
        <v>4</v>
      </c>
      <c r="H56" s="10">
        <v>27</v>
      </c>
      <c r="I56" s="10">
        <f t="shared" si="2"/>
        <v>108</v>
      </c>
      <c r="J56" s="8" t="s">
        <v>247</v>
      </c>
    </row>
    <row r="57" spans="1:10" s="4" customFormat="1" ht="15" customHeight="1">
      <c r="A57" s="7">
        <f t="shared" si="1"/>
        <v>54</v>
      </c>
      <c r="B57" s="8" t="s">
        <v>233</v>
      </c>
      <c r="C57" s="8" t="s">
        <v>248</v>
      </c>
      <c r="D57" s="8" t="s">
        <v>249</v>
      </c>
      <c r="E57" s="9" t="s">
        <v>35</v>
      </c>
      <c r="F57" s="36" t="s">
        <v>169</v>
      </c>
      <c r="G57" s="8">
        <v>7</v>
      </c>
      <c r="H57" s="10">
        <f>VLOOKUP(F57,[2]Invoice!$F$5:$H$30,3,FALSE)</f>
        <v>53</v>
      </c>
      <c r="I57" s="10">
        <f t="shared" si="2"/>
        <v>371</v>
      </c>
      <c r="J57" s="8" t="s">
        <v>170</v>
      </c>
    </row>
    <row r="58" spans="1:10" s="4" customFormat="1" ht="15" customHeight="1">
      <c r="A58" s="7">
        <f t="shared" si="1"/>
        <v>55</v>
      </c>
      <c r="B58" s="8" t="s">
        <v>233</v>
      </c>
      <c r="C58" s="8" t="s">
        <v>250</v>
      </c>
      <c r="D58" s="8" t="s">
        <v>251</v>
      </c>
      <c r="E58" s="9" t="s">
        <v>35</v>
      </c>
      <c r="F58" s="36" t="s">
        <v>6</v>
      </c>
      <c r="G58" s="8">
        <v>31</v>
      </c>
      <c r="H58" s="10">
        <f>VLOOKUP(F58,Invoice!$F$4:$H$99,3,FALSE)</f>
        <v>27</v>
      </c>
      <c r="I58" s="10">
        <f t="shared" si="2"/>
        <v>837</v>
      </c>
      <c r="J58" s="8" t="s">
        <v>46</v>
      </c>
    </row>
    <row r="59" spans="1:10" s="4" customFormat="1" ht="15" customHeight="1">
      <c r="A59" s="7">
        <f t="shared" si="1"/>
        <v>56</v>
      </c>
      <c r="B59" s="8" t="s">
        <v>252</v>
      </c>
      <c r="C59" s="8" t="s">
        <v>253</v>
      </c>
      <c r="D59" s="8" t="s">
        <v>254</v>
      </c>
      <c r="E59" s="9" t="s">
        <v>35</v>
      </c>
      <c r="F59" s="36" t="s">
        <v>72</v>
      </c>
      <c r="G59" s="8">
        <v>8</v>
      </c>
      <c r="H59" s="10">
        <f>VLOOKUP(F59,Invoice!$F$4:$H$99,3,FALSE)</f>
        <v>53</v>
      </c>
      <c r="I59" s="10">
        <f t="shared" si="2"/>
        <v>424</v>
      </c>
      <c r="J59" s="8" t="s">
        <v>73</v>
      </c>
    </row>
    <row r="60" spans="1:10" s="4" customFormat="1" ht="15" customHeight="1">
      <c r="A60" s="7">
        <f t="shared" si="1"/>
        <v>57</v>
      </c>
      <c r="B60" s="8" t="s">
        <v>252</v>
      </c>
      <c r="C60" s="8" t="s">
        <v>255</v>
      </c>
      <c r="D60" s="8" t="s">
        <v>256</v>
      </c>
      <c r="E60" s="9" t="s">
        <v>35</v>
      </c>
      <c r="F60" s="36" t="s">
        <v>77</v>
      </c>
      <c r="G60" s="8">
        <v>26</v>
      </c>
      <c r="H60" s="10">
        <f>VLOOKUP(F60,Invoice!$F$4:$H$99,3,FALSE)</f>
        <v>53</v>
      </c>
      <c r="I60" s="10">
        <f t="shared" si="2"/>
        <v>1378</v>
      </c>
      <c r="J60" s="8" t="s">
        <v>257</v>
      </c>
    </row>
    <row r="61" spans="1:10" s="4" customFormat="1" ht="15" customHeight="1">
      <c r="A61" s="7">
        <f t="shared" si="1"/>
        <v>58</v>
      </c>
      <c r="B61" s="8" t="s">
        <v>258</v>
      </c>
      <c r="C61" s="8" t="s">
        <v>259</v>
      </c>
      <c r="D61" s="8" t="s">
        <v>260</v>
      </c>
      <c r="E61" s="9" t="s">
        <v>35</v>
      </c>
      <c r="F61" s="36" t="s">
        <v>6</v>
      </c>
      <c r="G61" s="8">
        <v>149</v>
      </c>
      <c r="H61" s="10">
        <f>VLOOKUP(F61,Invoice!$F$4:$H$99,3,FALSE)</f>
        <v>27</v>
      </c>
      <c r="I61" s="10">
        <f t="shared" si="2"/>
        <v>4023</v>
      </c>
      <c r="J61" s="8" t="s">
        <v>261</v>
      </c>
    </row>
    <row r="62" spans="1:10" s="4" customFormat="1" ht="15" customHeight="1">
      <c r="A62" s="7">
        <f t="shared" si="1"/>
        <v>59</v>
      </c>
      <c r="B62" s="8" t="s">
        <v>258</v>
      </c>
      <c r="C62" s="8" t="s">
        <v>262</v>
      </c>
      <c r="D62" s="8" t="s">
        <v>263</v>
      </c>
      <c r="E62" s="9" t="s">
        <v>35</v>
      </c>
      <c r="F62" s="36" t="s">
        <v>6</v>
      </c>
      <c r="G62" s="8">
        <v>131</v>
      </c>
      <c r="H62" s="10">
        <f>VLOOKUP(F62,Invoice!$F$4:$H$99,3,FALSE)</f>
        <v>27</v>
      </c>
      <c r="I62" s="10">
        <f t="shared" si="2"/>
        <v>3537</v>
      </c>
      <c r="J62" s="8" t="s">
        <v>264</v>
      </c>
    </row>
    <row r="63" spans="1:10" s="4" customFormat="1" ht="15" customHeight="1">
      <c r="A63" s="7">
        <f t="shared" si="1"/>
        <v>60</v>
      </c>
      <c r="B63" s="8" t="s">
        <v>265</v>
      </c>
      <c r="C63" s="8" t="s">
        <v>266</v>
      </c>
      <c r="D63" s="8" t="s">
        <v>267</v>
      </c>
      <c r="E63" s="9" t="s">
        <v>35</v>
      </c>
      <c r="F63" s="36" t="s">
        <v>24</v>
      </c>
      <c r="G63" s="8">
        <v>23</v>
      </c>
      <c r="H63" s="10">
        <f>VLOOKUP(F63,Invoice!$F$4:$H$99,3,FALSE)</f>
        <v>53</v>
      </c>
      <c r="I63" s="10">
        <f t="shared" si="2"/>
        <v>1219</v>
      </c>
      <c r="J63" s="8" t="s">
        <v>63</v>
      </c>
    </row>
    <row r="64" spans="1:10" s="4" customFormat="1" ht="15" customHeight="1">
      <c r="A64" s="7">
        <f t="shared" si="1"/>
        <v>61</v>
      </c>
      <c r="B64" s="8" t="s">
        <v>265</v>
      </c>
      <c r="C64" s="8" t="s">
        <v>268</v>
      </c>
      <c r="D64" s="8" t="s">
        <v>269</v>
      </c>
      <c r="E64" s="9" t="s">
        <v>35</v>
      </c>
      <c r="F64" s="36" t="s">
        <v>5</v>
      </c>
      <c r="G64" s="8">
        <v>24</v>
      </c>
      <c r="H64" s="10">
        <f>VLOOKUP(F64,Invoice!$F$4:$H$99,3,FALSE)</f>
        <v>53</v>
      </c>
      <c r="I64" s="10">
        <f t="shared" si="2"/>
        <v>1272</v>
      </c>
      <c r="J64" s="8" t="s">
        <v>59</v>
      </c>
    </row>
    <row r="65" spans="1:10" s="4" customFormat="1" ht="15" customHeight="1">
      <c r="A65" s="7">
        <f t="shared" si="1"/>
        <v>62</v>
      </c>
      <c r="B65" s="8" t="s">
        <v>265</v>
      </c>
      <c r="C65" s="8" t="s">
        <v>270</v>
      </c>
      <c r="D65" s="8" t="s">
        <v>271</v>
      </c>
      <c r="E65" s="9" t="s">
        <v>35</v>
      </c>
      <c r="F65" s="36" t="s">
        <v>272</v>
      </c>
      <c r="G65" s="8">
        <v>8</v>
      </c>
      <c r="H65" s="10">
        <v>27</v>
      </c>
      <c r="I65" s="10">
        <f t="shared" si="2"/>
        <v>216</v>
      </c>
      <c r="J65" s="8" t="s">
        <v>273</v>
      </c>
    </row>
    <row r="66" spans="1:10" s="4" customFormat="1" ht="15" customHeight="1">
      <c r="A66" s="7">
        <f t="shared" si="1"/>
        <v>63</v>
      </c>
      <c r="B66" s="8" t="s">
        <v>265</v>
      </c>
      <c r="C66" s="8" t="s">
        <v>274</v>
      </c>
      <c r="D66" s="8" t="s">
        <v>275</v>
      </c>
      <c r="E66" s="9" t="s">
        <v>35</v>
      </c>
      <c r="F66" s="36" t="s">
        <v>18</v>
      </c>
      <c r="G66" s="8">
        <v>17</v>
      </c>
      <c r="H66" s="10">
        <f>VLOOKUP(F66,Invoice!$F$4:$H$99,3,FALSE)</f>
        <v>53</v>
      </c>
      <c r="I66" s="10">
        <f t="shared" si="2"/>
        <v>901</v>
      </c>
      <c r="J66" s="8" t="s">
        <v>276</v>
      </c>
    </row>
    <row r="67" spans="1:10" s="4" customFormat="1" ht="15" customHeight="1">
      <c r="A67" s="7">
        <f t="shared" si="1"/>
        <v>64</v>
      </c>
      <c r="B67" s="8" t="s">
        <v>265</v>
      </c>
      <c r="C67" s="8" t="s">
        <v>277</v>
      </c>
      <c r="D67" s="8" t="s">
        <v>278</v>
      </c>
      <c r="E67" s="9" t="s">
        <v>35</v>
      </c>
      <c r="F67" s="36" t="s">
        <v>279</v>
      </c>
      <c r="G67" s="8">
        <v>6</v>
      </c>
      <c r="H67" s="10">
        <v>27</v>
      </c>
      <c r="I67" s="10">
        <f t="shared" si="2"/>
        <v>162</v>
      </c>
      <c r="J67" s="8" t="s">
        <v>280</v>
      </c>
    </row>
    <row r="68" spans="1:10" s="4" customFormat="1" ht="15" customHeight="1">
      <c r="A68" s="7">
        <f t="shared" si="1"/>
        <v>65</v>
      </c>
      <c r="B68" s="8" t="s">
        <v>265</v>
      </c>
      <c r="C68" s="8" t="s">
        <v>281</v>
      </c>
      <c r="D68" s="8" t="s">
        <v>282</v>
      </c>
      <c r="E68" s="9" t="s">
        <v>35</v>
      </c>
      <c r="F68" s="36" t="s">
        <v>77</v>
      </c>
      <c r="G68" s="8">
        <v>2</v>
      </c>
      <c r="H68" s="10">
        <f>VLOOKUP(F68,Invoice!$F$4:$H$99,3,FALSE)</f>
        <v>53</v>
      </c>
      <c r="I68" s="10">
        <f t="shared" ref="I68:I99" si="3">G68*H68</f>
        <v>106</v>
      </c>
      <c r="J68" s="8" t="s">
        <v>257</v>
      </c>
    </row>
    <row r="69" spans="1:10" s="4" customFormat="1" ht="15" customHeight="1">
      <c r="A69" s="7">
        <f t="shared" si="1"/>
        <v>66</v>
      </c>
      <c r="B69" s="8" t="s">
        <v>283</v>
      </c>
      <c r="C69" s="8" t="s">
        <v>284</v>
      </c>
      <c r="D69" s="8" t="s">
        <v>285</v>
      </c>
      <c r="E69" s="9" t="s">
        <v>35</v>
      </c>
      <c r="F69" s="36" t="s">
        <v>4</v>
      </c>
      <c r="G69" s="8">
        <v>92</v>
      </c>
      <c r="H69" s="10">
        <f>VLOOKUP(F69,Invoice!$F$4:$H$99,3,FALSE)</f>
        <v>41</v>
      </c>
      <c r="I69" s="10">
        <f t="shared" si="3"/>
        <v>3772</v>
      </c>
      <c r="J69" s="8" t="s">
        <v>286</v>
      </c>
    </row>
    <row r="70" spans="1:10" s="4" customFormat="1" ht="15" customHeight="1">
      <c r="A70" s="7">
        <f t="shared" ref="A70:A133" si="4">A69+1</f>
        <v>67</v>
      </c>
      <c r="B70" s="8" t="s">
        <v>287</v>
      </c>
      <c r="C70" s="8" t="s">
        <v>288</v>
      </c>
      <c r="D70" s="8" t="s">
        <v>289</v>
      </c>
      <c r="E70" s="9" t="s">
        <v>35</v>
      </c>
      <c r="F70" s="36" t="s">
        <v>290</v>
      </c>
      <c r="G70" s="8">
        <v>13</v>
      </c>
      <c r="H70" s="10">
        <f>VLOOKUP(F70,[3]Invoice!$E$4:$H$50,4,FALSE)</f>
        <v>27</v>
      </c>
      <c r="I70" s="10">
        <f t="shared" si="3"/>
        <v>351</v>
      </c>
      <c r="J70" s="8" t="s">
        <v>291</v>
      </c>
    </row>
    <row r="71" spans="1:10" s="4" customFormat="1" ht="15" customHeight="1">
      <c r="A71" s="7">
        <f t="shared" si="4"/>
        <v>68</v>
      </c>
      <c r="B71" s="8" t="s">
        <v>287</v>
      </c>
      <c r="C71" s="8" t="s">
        <v>292</v>
      </c>
      <c r="D71" s="8" t="s">
        <v>293</v>
      </c>
      <c r="E71" s="9" t="s">
        <v>35</v>
      </c>
      <c r="F71" s="36" t="s">
        <v>32</v>
      </c>
      <c r="G71" s="8">
        <v>16</v>
      </c>
      <c r="H71" s="10">
        <f>VLOOKUP(F71,Invoice!$F$4:$H$99,3,FALSE)</f>
        <v>53</v>
      </c>
      <c r="I71" s="10">
        <f t="shared" si="3"/>
        <v>848</v>
      </c>
      <c r="J71" s="8" t="s">
        <v>214</v>
      </c>
    </row>
    <row r="72" spans="1:10" s="4" customFormat="1" ht="15" customHeight="1">
      <c r="A72" s="7">
        <f t="shared" si="4"/>
        <v>69</v>
      </c>
      <c r="B72" s="8" t="s">
        <v>287</v>
      </c>
      <c r="C72" s="8" t="s">
        <v>294</v>
      </c>
      <c r="D72" s="8" t="s">
        <v>295</v>
      </c>
      <c r="E72" s="9" t="s">
        <v>35</v>
      </c>
      <c r="F72" s="36" t="s">
        <v>26</v>
      </c>
      <c r="G72" s="8">
        <v>58</v>
      </c>
      <c r="H72" s="10">
        <f>VLOOKUP(F72,Invoice!$F$4:$H$99,3,FALSE)</f>
        <v>27</v>
      </c>
      <c r="I72" s="10">
        <f t="shared" si="3"/>
        <v>1566</v>
      </c>
      <c r="J72" s="8" t="s">
        <v>78</v>
      </c>
    </row>
    <row r="73" spans="1:10" s="4" customFormat="1" ht="15" customHeight="1">
      <c r="A73" s="7">
        <f t="shared" si="4"/>
        <v>70</v>
      </c>
      <c r="B73" s="8" t="s">
        <v>287</v>
      </c>
      <c r="C73" s="8" t="s">
        <v>296</v>
      </c>
      <c r="D73" s="8" t="s">
        <v>297</v>
      </c>
      <c r="E73" s="9" t="s">
        <v>35</v>
      </c>
      <c r="F73" s="36" t="s">
        <v>227</v>
      </c>
      <c r="G73" s="8">
        <v>31</v>
      </c>
      <c r="H73" s="10">
        <v>53</v>
      </c>
      <c r="I73" s="10">
        <f t="shared" si="3"/>
        <v>1643</v>
      </c>
      <c r="J73" s="8" t="s">
        <v>69</v>
      </c>
    </row>
    <row r="74" spans="1:10" s="4" customFormat="1" ht="15" customHeight="1">
      <c r="A74" s="7">
        <f t="shared" si="4"/>
        <v>71</v>
      </c>
      <c r="B74" s="8" t="s">
        <v>287</v>
      </c>
      <c r="C74" s="8" t="s">
        <v>298</v>
      </c>
      <c r="D74" s="8" t="s">
        <v>299</v>
      </c>
      <c r="E74" s="9" t="s">
        <v>35</v>
      </c>
      <c r="F74" s="36" t="s">
        <v>21</v>
      </c>
      <c r="G74" s="8">
        <v>40</v>
      </c>
      <c r="H74" s="10">
        <f>VLOOKUP(F74,Invoice!$F$4:$H$99,3,FALSE)</f>
        <v>53</v>
      </c>
      <c r="I74" s="10">
        <f t="shared" si="3"/>
        <v>2120</v>
      </c>
      <c r="J74" s="8" t="s">
        <v>55</v>
      </c>
    </row>
    <row r="75" spans="1:10" s="4" customFormat="1" ht="15" customHeight="1">
      <c r="A75" s="7">
        <f t="shared" si="4"/>
        <v>72</v>
      </c>
      <c r="B75" s="8" t="s">
        <v>287</v>
      </c>
      <c r="C75" s="8" t="s">
        <v>300</v>
      </c>
      <c r="D75" s="8" t="s">
        <v>301</v>
      </c>
      <c r="E75" s="9" t="s">
        <v>35</v>
      </c>
      <c r="F75" s="36" t="s">
        <v>6</v>
      </c>
      <c r="G75" s="8">
        <v>8</v>
      </c>
      <c r="H75" s="10">
        <f>VLOOKUP(F75,Invoice!$F$4:$H$99,3,FALSE)</f>
        <v>27</v>
      </c>
      <c r="I75" s="10">
        <f t="shared" si="3"/>
        <v>216</v>
      </c>
      <c r="J75" s="8" t="s">
        <v>51</v>
      </c>
    </row>
    <row r="76" spans="1:10" s="4" customFormat="1" ht="15" customHeight="1">
      <c r="A76" s="7">
        <f t="shared" si="4"/>
        <v>73</v>
      </c>
      <c r="B76" s="8" t="s">
        <v>287</v>
      </c>
      <c r="C76" s="8" t="s">
        <v>302</v>
      </c>
      <c r="D76" s="8" t="s">
        <v>303</v>
      </c>
      <c r="E76" s="9" t="s">
        <v>35</v>
      </c>
      <c r="F76" s="36" t="s">
        <v>22</v>
      </c>
      <c r="G76" s="8">
        <v>25</v>
      </c>
      <c r="H76" s="10">
        <f>VLOOKUP(F76,Invoice!$F$4:$H$99,3,FALSE)</f>
        <v>53</v>
      </c>
      <c r="I76" s="10">
        <f t="shared" si="3"/>
        <v>1325</v>
      </c>
      <c r="J76" s="8" t="s">
        <v>304</v>
      </c>
    </row>
    <row r="77" spans="1:10" s="4" customFormat="1" ht="15" customHeight="1">
      <c r="A77" s="7">
        <f t="shared" si="4"/>
        <v>74</v>
      </c>
      <c r="B77" s="8" t="s">
        <v>287</v>
      </c>
      <c r="C77" s="8" t="s">
        <v>305</v>
      </c>
      <c r="D77" s="8" t="s">
        <v>306</v>
      </c>
      <c r="E77" s="9" t="s">
        <v>35</v>
      </c>
      <c r="F77" s="36" t="s">
        <v>18</v>
      </c>
      <c r="G77" s="8">
        <v>3</v>
      </c>
      <c r="H77" s="10">
        <f>VLOOKUP(F77,Invoice!$F$4:$H$99,3,FALSE)</f>
        <v>53</v>
      </c>
      <c r="I77" s="10">
        <f t="shared" si="3"/>
        <v>159</v>
      </c>
      <c r="J77" s="8" t="s">
        <v>276</v>
      </c>
    </row>
    <row r="78" spans="1:10" s="4" customFormat="1" ht="15" customHeight="1">
      <c r="A78" s="7">
        <f t="shared" si="4"/>
        <v>75</v>
      </c>
      <c r="B78" s="8" t="s">
        <v>287</v>
      </c>
      <c r="C78" s="8" t="s">
        <v>307</v>
      </c>
      <c r="D78" s="8" t="s">
        <v>308</v>
      </c>
      <c r="E78" s="9" t="s">
        <v>35</v>
      </c>
      <c r="F78" s="36" t="s">
        <v>290</v>
      </c>
      <c r="G78" s="8">
        <v>8</v>
      </c>
      <c r="H78" s="10">
        <f>VLOOKUP(F78,[3]Invoice!$E$4:$H$50,4,FALSE)</f>
        <v>27</v>
      </c>
      <c r="I78" s="10">
        <f t="shared" si="3"/>
        <v>216</v>
      </c>
      <c r="J78" s="8" t="s">
        <v>309</v>
      </c>
    </row>
    <row r="79" spans="1:10" s="4" customFormat="1" ht="15" customHeight="1">
      <c r="A79" s="7">
        <f t="shared" si="4"/>
        <v>76</v>
      </c>
      <c r="B79" s="8" t="s">
        <v>287</v>
      </c>
      <c r="C79" s="8" t="s">
        <v>310</v>
      </c>
      <c r="D79" s="8" t="s">
        <v>311</v>
      </c>
      <c r="E79" s="9" t="s">
        <v>35</v>
      </c>
      <c r="F79" s="36" t="s">
        <v>6</v>
      </c>
      <c r="G79" s="8">
        <v>13</v>
      </c>
      <c r="H79" s="10">
        <f>VLOOKUP(F79,Invoice!$F$4:$H$99,3,FALSE)</f>
        <v>27</v>
      </c>
      <c r="I79" s="10">
        <f t="shared" si="3"/>
        <v>351</v>
      </c>
      <c r="J79" s="8" t="s">
        <v>46</v>
      </c>
    </row>
    <row r="80" spans="1:10" s="4" customFormat="1" ht="15" customHeight="1">
      <c r="A80" s="7">
        <f t="shared" si="4"/>
        <v>77</v>
      </c>
      <c r="B80" s="8" t="s">
        <v>287</v>
      </c>
      <c r="C80" s="8" t="s">
        <v>312</v>
      </c>
      <c r="D80" s="8" t="s">
        <v>313</v>
      </c>
      <c r="E80" s="9" t="s">
        <v>35</v>
      </c>
      <c r="F80" s="36" t="s">
        <v>7</v>
      </c>
      <c r="G80" s="8">
        <v>20</v>
      </c>
      <c r="H80" s="10">
        <f>VLOOKUP(F80,Invoice!$F$4:$H$99,3,FALSE)</f>
        <v>53</v>
      </c>
      <c r="I80" s="10">
        <f t="shared" si="3"/>
        <v>1060</v>
      </c>
      <c r="J80" s="8" t="s">
        <v>82</v>
      </c>
    </row>
    <row r="81" spans="1:10" s="4" customFormat="1" ht="15" customHeight="1">
      <c r="A81" s="7">
        <f t="shared" si="4"/>
        <v>78</v>
      </c>
      <c r="B81" s="8" t="s">
        <v>287</v>
      </c>
      <c r="C81" s="8" t="s">
        <v>314</v>
      </c>
      <c r="D81" s="8" t="s">
        <v>315</v>
      </c>
      <c r="E81" s="9" t="s">
        <v>35</v>
      </c>
      <c r="F81" s="36" t="s">
        <v>3</v>
      </c>
      <c r="G81" s="8">
        <v>18</v>
      </c>
      <c r="H81" s="10">
        <f>VLOOKUP(F81,Invoice!$F$4:$H$99,3,FALSE)</f>
        <v>53</v>
      </c>
      <c r="I81" s="10">
        <f t="shared" si="3"/>
        <v>954</v>
      </c>
      <c r="J81" s="8" t="s">
        <v>58</v>
      </c>
    </row>
    <row r="82" spans="1:10" s="4" customFormat="1" ht="15" customHeight="1">
      <c r="A82" s="7">
        <f t="shared" si="4"/>
        <v>79</v>
      </c>
      <c r="B82" s="8" t="s">
        <v>287</v>
      </c>
      <c r="C82" s="8" t="s">
        <v>316</v>
      </c>
      <c r="D82" s="8" t="s">
        <v>317</v>
      </c>
      <c r="E82" s="9" t="s">
        <v>35</v>
      </c>
      <c r="F82" s="36" t="s">
        <v>3</v>
      </c>
      <c r="G82" s="8">
        <v>16</v>
      </c>
      <c r="H82" s="10">
        <f>VLOOKUP(F82,Invoice!$F$4:$H$99,3,FALSE)</f>
        <v>53</v>
      </c>
      <c r="I82" s="10">
        <f t="shared" si="3"/>
        <v>848</v>
      </c>
      <c r="J82" s="8" t="s">
        <v>318</v>
      </c>
    </row>
    <row r="83" spans="1:10" s="4" customFormat="1" ht="15" customHeight="1">
      <c r="A83" s="7">
        <f t="shared" si="4"/>
        <v>80</v>
      </c>
      <c r="B83" s="8" t="s">
        <v>287</v>
      </c>
      <c r="C83" s="8" t="s">
        <v>319</v>
      </c>
      <c r="D83" s="8" t="s">
        <v>320</v>
      </c>
      <c r="E83" s="9" t="s">
        <v>35</v>
      </c>
      <c r="F83" s="36" t="s">
        <v>30</v>
      </c>
      <c r="G83" s="8">
        <v>18</v>
      </c>
      <c r="H83" s="10">
        <f>VLOOKUP(F83,Invoice!$F$4:$H$99,3,FALSE)</f>
        <v>53</v>
      </c>
      <c r="I83" s="10">
        <f t="shared" si="3"/>
        <v>954</v>
      </c>
      <c r="J83" s="8" t="s">
        <v>164</v>
      </c>
    </row>
    <row r="84" spans="1:10" s="4" customFormat="1" ht="15" customHeight="1">
      <c r="A84" s="7">
        <f t="shared" si="4"/>
        <v>81</v>
      </c>
      <c r="B84" s="8" t="s">
        <v>287</v>
      </c>
      <c r="C84" s="8" t="s">
        <v>321</v>
      </c>
      <c r="D84" s="8" t="s">
        <v>322</v>
      </c>
      <c r="E84" s="9" t="s">
        <v>35</v>
      </c>
      <c r="F84" s="36" t="s">
        <v>72</v>
      </c>
      <c r="G84" s="8">
        <v>7</v>
      </c>
      <c r="H84" s="10">
        <f>VLOOKUP(F84,Invoice!$F$4:$H$99,3,FALSE)</f>
        <v>53</v>
      </c>
      <c r="I84" s="10">
        <f t="shared" si="3"/>
        <v>371</v>
      </c>
      <c r="J84" s="8" t="s">
        <v>73</v>
      </c>
    </row>
    <row r="85" spans="1:10" s="4" customFormat="1" ht="15" customHeight="1">
      <c r="A85" s="7">
        <f t="shared" si="4"/>
        <v>82</v>
      </c>
      <c r="B85" s="8" t="s">
        <v>287</v>
      </c>
      <c r="C85" s="8" t="s">
        <v>323</v>
      </c>
      <c r="D85" s="8" t="s">
        <v>324</v>
      </c>
      <c r="E85" s="9" t="s">
        <v>35</v>
      </c>
      <c r="F85" s="37" t="s">
        <v>91</v>
      </c>
      <c r="G85" s="8">
        <v>24</v>
      </c>
      <c r="H85" s="10">
        <v>53</v>
      </c>
      <c r="I85" s="10">
        <f t="shared" si="3"/>
        <v>1272</v>
      </c>
      <c r="J85" s="8" t="s">
        <v>92</v>
      </c>
    </row>
    <row r="86" spans="1:10" s="4" customFormat="1" ht="15" customHeight="1">
      <c r="A86" s="7">
        <f t="shared" si="4"/>
        <v>83</v>
      </c>
      <c r="B86" s="8" t="s">
        <v>287</v>
      </c>
      <c r="C86" s="8" t="s">
        <v>325</v>
      </c>
      <c r="D86" s="8" t="s">
        <v>326</v>
      </c>
      <c r="E86" s="9" t="s">
        <v>35</v>
      </c>
      <c r="F86" s="36" t="s">
        <v>3</v>
      </c>
      <c r="G86" s="8">
        <v>28</v>
      </c>
      <c r="H86" s="10">
        <f>VLOOKUP(F86,Invoice!$F$4:$H$99,3,FALSE)</f>
        <v>53</v>
      </c>
      <c r="I86" s="10">
        <f t="shared" si="3"/>
        <v>1484</v>
      </c>
      <c r="J86" s="8" t="s">
        <v>95</v>
      </c>
    </row>
    <row r="87" spans="1:10" s="4" customFormat="1" ht="15" customHeight="1">
      <c r="A87" s="7">
        <f t="shared" si="4"/>
        <v>84</v>
      </c>
      <c r="B87" s="8" t="s">
        <v>327</v>
      </c>
      <c r="C87" s="8" t="s">
        <v>328</v>
      </c>
      <c r="D87" s="8" t="s">
        <v>329</v>
      </c>
      <c r="E87" s="9" t="s">
        <v>35</v>
      </c>
      <c r="F87" s="36" t="s">
        <v>20</v>
      </c>
      <c r="G87" s="33">
        <v>13</v>
      </c>
      <c r="H87" s="34">
        <f>VLOOKUP(F87,Invoice!$F$4:$H$99,3,FALSE)</f>
        <v>53</v>
      </c>
      <c r="I87" s="10">
        <f t="shared" si="3"/>
        <v>689</v>
      </c>
      <c r="J87" s="8" t="s">
        <v>330</v>
      </c>
    </row>
    <row r="88" spans="1:10" s="4" customFormat="1" ht="15" customHeight="1">
      <c r="A88" s="7">
        <f t="shared" si="4"/>
        <v>85</v>
      </c>
      <c r="B88" s="8" t="s">
        <v>327</v>
      </c>
      <c r="C88" s="8" t="s">
        <v>331</v>
      </c>
      <c r="D88" s="8" t="s">
        <v>332</v>
      </c>
      <c r="E88" s="9" t="s">
        <v>35</v>
      </c>
      <c r="F88" s="36" t="s">
        <v>333</v>
      </c>
      <c r="G88" s="33">
        <v>8</v>
      </c>
      <c r="H88" s="34">
        <v>53</v>
      </c>
      <c r="I88" s="10">
        <f t="shared" si="3"/>
        <v>424</v>
      </c>
      <c r="J88" s="8" t="s">
        <v>334</v>
      </c>
    </row>
    <row r="89" spans="1:10" s="4" customFormat="1" ht="15" customHeight="1">
      <c r="A89" s="7">
        <f t="shared" si="4"/>
        <v>86</v>
      </c>
      <c r="B89" s="8" t="s">
        <v>327</v>
      </c>
      <c r="C89" s="8" t="s">
        <v>335</v>
      </c>
      <c r="D89" s="8" t="s">
        <v>336</v>
      </c>
      <c r="E89" s="9" t="s">
        <v>35</v>
      </c>
      <c r="F89" s="36" t="s">
        <v>4</v>
      </c>
      <c r="G89" s="8">
        <v>35</v>
      </c>
      <c r="H89" s="10">
        <f>VLOOKUP(F89,Invoice!$F$4:$H$99,3,FALSE)</f>
        <v>41</v>
      </c>
      <c r="I89" s="10">
        <f t="shared" si="3"/>
        <v>1435</v>
      </c>
      <c r="J89" s="8" t="s">
        <v>47</v>
      </c>
    </row>
    <row r="90" spans="1:10" s="4" customFormat="1" ht="15" customHeight="1">
      <c r="A90" s="7">
        <f t="shared" si="4"/>
        <v>87</v>
      </c>
      <c r="B90" s="8" t="s">
        <v>327</v>
      </c>
      <c r="C90" s="8" t="s">
        <v>337</v>
      </c>
      <c r="D90" s="8" t="s">
        <v>338</v>
      </c>
      <c r="E90" s="9" t="s">
        <v>35</v>
      </c>
      <c r="F90" s="36" t="s">
        <v>26</v>
      </c>
      <c r="G90" s="8">
        <v>63</v>
      </c>
      <c r="H90" s="10">
        <f>VLOOKUP(F90,Invoice!$F$4:$H$99,3,FALSE)</f>
        <v>27</v>
      </c>
      <c r="I90" s="10">
        <f t="shared" si="3"/>
        <v>1701</v>
      </c>
      <c r="J90" s="8" t="s">
        <v>79</v>
      </c>
    </row>
    <row r="91" spans="1:10" s="4" customFormat="1" ht="15" customHeight="1">
      <c r="A91" s="7">
        <f t="shared" si="4"/>
        <v>88</v>
      </c>
      <c r="B91" s="8" t="s">
        <v>327</v>
      </c>
      <c r="C91" s="8" t="s">
        <v>339</v>
      </c>
      <c r="D91" s="8" t="s">
        <v>340</v>
      </c>
      <c r="E91" s="9" t="s">
        <v>35</v>
      </c>
      <c r="F91" s="36" t="s">
        <v>26</v>
      </c>
      <c r="G91" s="8">
        <v>11</v>
      </c>
      <c r="H91" s="10">
        <f>VLOOKUP(F91,Invoice!$F$4:$H$99,3,FALSE)</f>
        <v>27</v>
      </c>
      <c r="I91" s="10">
        <f t="shared" si="3"/>
        <v>297</v>
      </c>
      <c r="J91" s="8" t="s">
        <v>341</v>
      </c>
    </row>
    <row r="92" spans="1:10" s="4" customFormat="1" ht="15" customHeight="1">
      <c r="A92" s="7">
        <f t="shared" si="4"/>
        <v>89</v>
      </c>
      <c r="B92" s="8" t="s">
        <v>327</v>
      </c>
      <c r="C92" s="8" t="s">
        <v>342</v>
      </c>
      <c r="D92" s="8" t="s">
        <v>343</v>
      </c>
      <c r="E92" s="9" t="s">
        <v>35</v>
      </c>
      <c r="F92" s="36" t="s">
        <v>26</v>
      </c>
      <c r="G92" s="8">
        <v>31</v>
      </c>
      <c r="H92" s="10">
        <f>VLOOKUP(F92,Invoice!$F$4:$H$99,3,FALSE)</f>
        <v>27</v>
      </c>
      <c r="I92" s="10">
        <f t="shared" si="3"/>
        <v>837</v>
      </c>
      <c r="J92" s="8" t="s">
        <v>344</v>
      </c>
    </row>
    <row r="93" spans="1:10" s="4" customFormat="1" ht="15" customHeight="1">
      <c r="A93" s="7">
        <f t="shared" si="4"/>
        <v>90</v>
      </c>
      <c r="B93" s="8" t="s">
        <v>327</v>
      </c>
      <c r="C93" s="8" t="s">
        <v>345</v>
      </c>
      <c r="D93" s="8" t="s">
        <v>346</v>
      </c>
      <c r="E93" s="9" t="s">
        <v>35</v>
      </c>
      <c r="F93" s="36" t="s">
        <v>72</v>
      </c>
      <c r="G93" s="8">
        <v>5</v>
      </c>
      <c r="H93" s="10">
        <f>VLOOKUP(F93,Invoice!$F$4:$H$99,3,FALSE)</f>
        <v>53</v>
      </c>
      <c r="I93" s="10">
        <f t="shared" si="3"/>
        <v>265</v>
      </c>
      <c r="J93" s="8" t="s">
        <v>73</v>
      </c>
    </row>
    <row r="94" spans="1:10" s="4" customFormat="1" ht="15" customHeight="1">
      <c r="A94" s="7">
        <f t="shared" si="4"/>
        <v>91</v>
      </c>
      <c r="B94" s="8" t="s">
        <v>327</v>
      </c>
      <c r="C94" s="8" t="s">
        <v>347</v>
      </c>
      <c r="D94" s="8" t="s">
        <v>348</v>
      </c>
      <c r="E94" s="9" t="s">
        <v>35</v>
      </c>
      <c r="F94" s="36" t="s">
        <v>2</v>
      </c>
      <c r="G94" s="8">
        <v>28</v>
      </c>
      <c r="H94" s="10">
        <f>VLOOKUP(F94,Invoice!$F$4:$H$99,3,FALSE)</f>
        <v>53</v>
      </c>
      <c r="I94" s="10">
        <f t="shared" si="3"/>
        <v>1484</v>
      </c>
      <c r="J94" s="8" t="s">
        <v>67</v>
      </c>
    </row>
    <row r="95" spans="1:10" s="4" customFormat="1" ht="15" customHeight="1">
      <c r="A95" s="7">
        <f t="shared" si="4"/>
        <v>92</v>
      </c>
      <c r="B95" s="8" t="s">
        <v>327</v>
      </c>
      <c r="C95" s="8" t="s">
        <v>349</v>
      </c>
      <c r="D95" s="8" t="s">
        <v>350</v>
      </c>
      <c r="E95" s="9" t="s">
        <v>35</v>
      </c>
      <c r="F95" s="36" t="s">
        <v>137</v>
      </c>
      <c r="G95" s="8">
        <v>22</v>
      </c>
      <c r="H95" s="10">
        <v>53</v>
      </c>
      <c r="I95" s="10">
        <f t="shared" si="3"/>
        <v>1166</v>
      </c>
      <c r="J95" s="8" t="s">
        <v>138</v>
      </c>
    </row>
    <row r="96" spans="1:10" s="4" customFormat="1" ht="15" customHeight="1">
      <c r="A96" s="7">
        <f t="shared" si="4"/>
        <v>93</v>
      </c>
      <c r="B96" s="8" t="s">
        <v>327</v>
      </c>
      <c r="C96" s="8" t="s">
        <v>351</v>
      </c>
      <c r="D96" s="8" t="s">
        <v>352</v>
      </c>
      <c r="E96" s="9" t="s">
        <v>35</v>
      </c>
      <c r="F96" s="36" t="s">
        <v>182</v>
      </c>
      <c r="G96" s="8">
        <v>35</v>
      </c>
      <c r="H96" s="10">
        <v>27</v>
      </c>
      <c r="I96" s="10">
        <f t="shared" si="3"/>
        <v>945</v>
      </c>
      <c r="J96" s="8" t="s">
        <v>353</v>
      </c>
    </row>
    <row r="97" spans="1:10" s="4" customFormat="1" ht="15" customHeight="1">
      <c r="A97" s="7">
        <f t="shared" si="4"/>
        <v>94</v>
      </c>
      <c r="B97" s="8" t="s">
        <v>327</v>
      </c>
      <c r="C97" s="8" t="s">
        <v>354</v>
      </c>
      <c r="D97" s="8" t="s">
        <v>355</v>
      </c>
      <c r="E97" s="9" t="s">
        <v>35</v>
      </c>
      <c r="F97" s="36" t="s">
        <v>15</v>
      </c>
      <c r="G97" s="8">
        <v>149</v>
      </c>
      <c r="H97" s="10">
        <f>VLOOKUP(F97,Invoice!$F$4:$H$99,3,FALSE)</f>
        <v>53</v>
      </c>
      <c r="I97" s="10">
        <f t="shared" si="3"/>
        <v>7897</v>
      </c>
      <c r="J97" s="8" t="s">
        <v>356</v>
      </c>
    </row>
    <row r="98" spans="1:10" s="4" customFormat="1" ht="15" customHeight="1">
      <c r="A98" s="7">
        <f t="shared" si="4"/>
        <v>95</v>
      </c>
      <c r="B98" s="8" t="s">
        <v>357</v>
      </c>
      <c r="C98" s="8" t="s">
        <v>358</v>
      </c>
      <c r="D98" s="8" t="s">
        <v>359</v>
      </c>
      <c r="E98" s="9" t="s">
        <v>35</v>
      </c>
      <c r="F98" s="36" t="s">
        <v>360</v>
      </c>
      <c r="G98" s="8">
        <v>26</v>
      </c>
      <c r="H98" s="10">
        <v>27</v>
      </c>
      <c r="I98" s="10">
        <f t="shared" si="3"/>
        <v>702</v>
      </c>
      <c r="J98" s="8" t="s">
        <v>361</v>
      </c>
    </row>
    <row r="99" spans="1:10" s="4" customFormat="1" ht="15" customHeight="1">
      <c r="A99" s="7">
        <f t="shared" si="4"/>
        <v>96</v>
      </c>
      <c r="B99" s="8" t="s">
        <v>357</v>
      </c>
      <c r="C99" s="8" t="s">
        <v>362</v>
      </c>
      <c r="D99" s="8" t="s">
        <v>363</v>
      </c>
      <c r="E99" s="9" t="s">
        <v>35</v>
      </c>
      <c r="F99" s="36" t="s">
        <v>14</v>
      </c>
      <c r="G99" s="8">
        <v>12</v>
      </c>
      <c r="H99" s="10">
        <f>VLOOKUP(F99,Invoice!$F$4:$H$99,3,FALSE)</f>
        <v>53</v>
      </c>
      <c r="I99" s="10">
        <f t="shared" si="3"/>
        <v>636</v>
      </c>
      <c r="J99" s="8" t="s">
        <v>48</v>
      </c>
    </row>
    <row r="100" spans="1:10" s="4" customFormat="1" ht="15" customHeight="1">
      <c r="A100" s="7">
        <f t="shared" si="4"/>
        <v>97</v>
      </c>
      <c r="B100" s="8" t="s">
        <v>357</v>
      </c>
      <c r="C100" s="8" t="s">
        <v>364</v>
      </c>
      <c r="D100" s="8" t="s">
        <v>365</v>
      </c>
      <c r="E100" s="9" t="s">
        <v>35</v>
      </c>
      <c r="F100" s="36" t="s">
        <v>366</v>
      </c>
      <c r="G100" s="8">
        <v>18</v>
      </c>
      <c r="H100" s="10">
        <f>VLOOKUP(F100,[1]Invoice!$F$5:$H$42,3,FALSE)</f>
        <v>53</v>
      </c>
      <c r="I100" s="10">
        <f t="shared" ref="I100:I131" si="5">G100*H100</f>
        <v>954</v>
      </c>
      <c r="J100" s="8" t="s">
        <v>55</v>
      </c>
    </row>
    <row r="101" spans="1:10" s="4" customFormat="1" ht="15" customHeight="1">
      <c r="A101" s="7">
        <f t="shared" si="4"/>
        <v>98</v>
      </c>
      <c r="B101" s="8" t="s">
        <v>357</v>
      </c>
      <c r="C101" s="8" t="s">
        <v>367</v>
      </c>
      <c r="D101" s="8" t="s">
        <v>368</v>
      </c>
      <c r="E101" s="9" t="s">
        <v>35</v>
      </c>
      <c r="F101" s="36" t="s">
        <v>369</v>
      </c>
      <c r="G101" s="8">
        <v>7</v>
      </c>
      <c r="H101" s="10">
        <v>53</v>
      </c>
      <c r="I101" s="10">
        <f t="shared" si="5"/>
        <v>371</v>
      </c>
      <c r="J101" s="8" t="s">
        <v>370</v>
      </c>
    </row>
    <row r="102" spans="1:10" s="4" customFormat="1" ht="15" customHeight="1">
      <c r="A102" s="7">
        <f t="shared" si="4"/>
        <v>99</v>
      </c>
      <c r="B102" s="8" t="s">
        <v>371</v>
      </c>
      <c r="C102" s="8" t="s">
        <v>372</v>
      </c>
      <c r="D102" s="8" t="s">
        <v>373</v>
      </c>
      <c r="E102" s="9" t="s">
        <v>35</v>
      </c>
      <c r="F102" s="36" t="s">
        <v>374</v>
      </c>
      <c r="G102" s="8">
        <v>43</v>
      </c>
      <c r="H102" s="10">
        <f>VLOOKUP(F102,[3]Invoice!$E$4:$H$50,4,FALSE)</f>
        <v>53</v>
      </c>
      <c r="I102" s="10">
        <f t="shared" si="5"/>
        <v>2279</v>
      </c>
      <c r="J102" s="8" t="s">
        <v>375</v>
      </c>
    </row>
    <row r="103" spans="1:10" s="4" customFormat="1" ht="15" customHeight="1">
      <c r="A103" s="7">
        <f t="shared" si="4"/>
        <v>100</v>
      </c>
      <c r="B103" s="8" t="s">
        <v>376</v>
      </c>
      <c r="C103" s="8" t="s">
        <v>377</v>
      </c>
      <c r="D103" s="8" t="s">
        <v>378</v>
      </c>
      <c r="E103" s="9" t="s">
        <v>35</v>
      </c>
      <c r="F103" s="36" t="s">
        <v>17</v>
      </c>
      <c r="G103" s="8">
        <v>31</v>
      </c>
      <c r="H103" s="10">
        <f>VLOOKUP(F103,Invoice!$F$4:$H$99,3,FALSE)</f>
        <v>53</v>
      </c>
      <c r="I103" s="10">
        <f t="shared" si="5"/>
        <v>1643</v>
      </c>
      <c r="J103" s="8" t="s">
        <v>134</v>
      </c>
    </row>
    <row r="104" spans="1:10" s="4" customFormat="1" ht="15" customHeight="1">
      <c r="A104" s="7">
        <f t="shared" si="4"/>
        <v>101</v>
      </c>
      <c r="B104" s="8" t="s">
        <v>376</v>
      </c>
      <c r="C104" s="8" t="s">
        <v>379</v>
      </c>
      <c r="D104" s="8" t="s">
        <v>380</v>
      </c>
      <c r="E104" s="9" t="s">
        <v>35</v>
      </c>
      <c r="F104" s="36" t="s">
        <v>26</v>
      </c>
      <c r="G104" s="8">
        <v>16</v>
      </c>
      <c r="H104" s="10">
        <f>VLOOKUP(F104,Invoice!$F$4:$H$99,3,FALSE)</f>
        <v>27</v>
      </c>
      <c r="I104" s="10">
        <f t="shared" si="5"/>
        <v>432</v>
      </c>
      <c r="J104" s="8" t="s">
        <v>381</v>
      </c>
    </row>
    <row r="105" spans="1:10" s="4" customFormat="1" ht="15" customHeight="1">
      <c r="A105" s="7">
        <f t="shared" si="4"/>
        <v>102</v>
      </c>
      <c r="B105" s="8" t="s">
        <v>376</v>
      </c>
      <c r="C105" s="8" t="s">
        <v>382</v>
      </c>
      <c r="D105" s="8" t="s">
        <v>383</v>
      </c>
      <c r="E105" s="9" t="s">
        <v>35</v>
      </c>
      <c r="F105" s="36" t="s">
        <v>15</v>
      </c>
      <c r="G105" s="8">
        <v>15</v>
      </c>
      <c r="H105" s="10">
        <f>VLOOKUP(F105,Invoice!$F$4:$H$99,3,FALSE)</f>
        <v>53</v>
      </c>
      <c r="I105" s="10">
        <f t="shared" si="5"/>
        <v>795</v>
      </c>
      <c r="J105" s="8" t="s">
        <v>60</v>
      </c>
    </row>
    <row r="106" spans="1:10" s="4" customFormat="1" ht="15" customHeight="1">
      <c r="A106" s="7">
        <f t="shared" si="4"/>
        <v>103</v>
      </c>
      <c r="B106" s="8" t="s">
        <v>376</v>
      </c>
      <c r="C106" s="8" t="s">
        <v>384</v>
      </c>
      <c r="D106" s="8" t="s">
        <v>385</v>
      </c>
      <c r="E106" s="9" t="s">
        <v>35</v>
      </c>
      <c r="F106" s="36" t="s">
        <v>10</v>
      </c>
      <c r="G106" s="8">
        <v>23</v>
      </c>
      <c r="H106" s="10">
        <f>VLOOKUP(F106,Invoice!$F$4:$H$99,3,FALSE)</f>
        <v>53</v>
      </c>
      <c r="I106" s="10">
        <f t="shared" si="5"/>
        <v>1219</v>
      </c>
      <c r="J106" s="8" t="s">
        <v>52</v>
      </c>
    </row>
    <row r="107" spans="1:10" s="4" customFormat="1" ht="15" customHeight="1">
      <c r="A107" s="7">
        <f t="shared" si="4"/>
        <v>104</v>
      </c>
      <c r="B107" s="8" t="s">
        <v>376</v>
      </c>
      <c r="C107" s="8" t="s">
        <v>386</v>
      </c>
      <c r="D107" s="8" t="s">
        <v>387</v>
      </c>
      <c r="E107" s="9" t="s">
        <v>35</v>
      </c>
      <c r="F107" s="36" t="s">
        <v>388</v>
      </c>
      <c r="G107" s="8">
        <v>8</v>
      </c>
      <c r="H107" s="10">
        <v>53</v>
      </c>
      <c r="I107" s="10">
        <f t="shared" si="5"/>
        <v>424</v>
      </c>
      <c r="J107" s="8" t="s">
        <v>389</v>
      </c>
    </row>
    <row r="108" spans="1:10" s="4" customFormat="1" ht="15" customHeight="1">
      <c r="A108" s="7">
        <f t="shared" si="4"/>
        <v>105</v>
      </c>
      <c r="B108" s="8" t="s">
        <v>376</v>
      </c>
      <c r="C108" s="8" t="s">
        <v>390</v>
      </c>
      <c r="D108" s="8" t="s">
        <v>391</v>
      </c>
      <c r="E108" s="9" t="s">
        <v>35</v>
      </c>
      <c r="F108" s="36" t="s">
        <v>392</v>
      </c>
      <c r="G108" s="8">
        <v>9</v>
      </c>
      <c r="H108" s="10">
        <f>VLOOKUP(F108,[2]Invoice!$F$5:$H$30,3,FALSE)</f>
        <v>53</v>
      </c>
      <c r="I108" s="10">
        <f t="shared" si="5"/>
        <v>477</v>
      </c>
      <c r="J108" s="8" t="s">
        <v>393</v>
      </c>
    </row>
    <row r="109" spans="1:10" s="4" customFormat="1" ht="15" customHeight="1">
      <c r="A109" s="7">
        <f t="shared" si="4"/>
        <v>106</v>
      </c>
      <c r="B109" s="8" t="s">
        <v>376</v>
      </c>
      <c r="C109" s="8" t="s">
        <v>394</v>
      </c>
      <c r="D109" s="8" t="s">
        <v>395</v>
      </c>
      <c r="E109" s="9" t="s">
        <v>35</v>
      </c>
      <c r="F109" s="36" t="s">
        <v>396</v>
      </c>
      <c r="G109" s="8">
        <v>6</v>
      </c>
      <c r="H109" s="10">
        <v>27</v>
      </c>
      <c r="I109" s="10">
        <f t="shared" si="5"/>
        <v>162</v>
      </c>
      <c r="J109" s="8" t="s">
        <v>397</v>
      </c>
    </row>
    <row r="110" spans="1:10" s="4" customFormat="1" ht="15" customHeight="1">
      <c r="A110" s="7">
        <f t="shared" si="4"/>
        <v>107</v>
      </c>
      <c r="B110" s="8" t="s">
        <v>376</v>
      </c>
      <c r="C110" s="8" t="s">
        <v>398</v>
      </c>
      <c r="D110" s="8" t="s">
        <v>399</v>
      </c>
      <c r="E110" s="9" t="s">
        <v>35</v>
      </c>
      <c r="F110" s="36" t="s">
        <v>116</v>
      </c>
      <c r="G110" s="8">
        <v>3</v>
      </c>
      <c r="H110" s="10">
        <f>VLOOKUP(F110,[2]Invoice!$F$5:$H$30,3,FALSE)</f>
        <v>53</v>
      </c>
      <c r="I110" s="10">
        <f t="shared" si="5"/>
        <v>159</v>
      </c>
      <c r="J110" s="8" t="s">
        <v>117</v>
      </c>
    </row>
    <row r="111" spans="1:10" s="4" customFormat="1" ht="15" customHeight="1">
      <c r="A111" s="7">
        <f t="shared" si="4"/>
        <v>108</v>
      </c>
      <c r="B111" s="8" t="s">
        <v>376</v>
      </c>
      <c r="C111" s="8" t="s">
        <v>400</v>
      </c>
      <c r="D111" s="8" t="s">
        <v>401</v>
      </c>
      <c r="E111" s="9" t="s">
        <v>35</v>
      </c>
      <c r="F111" s="36" t="s">
        <v>402</v>
      </c>
      <c r="G111" s="8">
        <v>18</v>
      </c>
      <c r="H111" s="10">
        <v>53</v>
      </c>
      <c r="I111" s="10">
        <f t="shared" si="5"/>
        <v>954</v>
      </c>
      <c r="J111" s="8" t="s">
        <v>403</v>
      </c>
    </row>
    <row r="112" spans="1:10" s="4" customFormat="1" ht="15" customHeight="1">
      <c r="A112" s="7">
        <f t="shared" si="4"/>
        <v>109</v>
      </c>
      <c r="B112" s="8" t="s">
        <v>376</v>
      </c>
      <c r="C112" s="8" t="s">
        <v>404</v>
      </c>
      <c r="D112" s="8" t="s">
        <v>405</v>
      </c>
      <c r="E112" s="9" t="s">
        <v>35</v>
      </c>
      <c r="F112" s="36" t="s">
        <v>4</v>
      </c>
      <c r="G112" s="8">
        <v>19</v>
      </c>
      <c r="H112" s="10">
        <f>VLOOKUP(F112,Invoice!$F$4:$H$99,3,FALSE)</f>
        <v>41</v>
      </c>
      <c r="I112" s="10">
        <f t="shared" si="5"/>
        <v>779</v>
      </c>
      <c r="J112" s="8" t="s">
        <v>47</v>
      </c>
    </row>
    <row r="113" spans="1:10" s="4" customFormat="1" ht="15" customHeight="1">
      <c r="A113" s="7">
        <f t="shared" si="4"/>
        <v>110</v>
      </c>
      <c r="B113" s="8" t="s">
        <v>376</v>
      </c>
      <c r="C113" s="8" t="s">
        <v>406</v>
      </c>
      <c r="D113" s="8" t="s">
        <v>407</v>
      </c>
      <c r="E113" s="9" t="s">
        <v>35</v>
      </c>
      <c r="F113" s="36" t="s">
        <v>19</v>
      </c>
      <c r="G113" s="8">
        <v>10</v>
      </c>
      <c r="H113" s="10">
        <f>VLOOKUP(F113,Invoice!$F$4:$H$99,3,FALSE)</f>
        <v>53</v>
      </c>
      <c r="I113" s="10">
        <f t="shared" si="5"/>
        <v>530</v>
      </c>
      <c r="J113" s="8" t="s">
        <v>408</v>
      </c>
    </row>
    <row r="114" spans="1:10" s="4" customFormat="1" ht="15" customHeight="1">
      <c r="A114" s="7">
        <f t="shared" si="4"/>
        <v>111</v>
      </c>
      <c r="B114" s="8" t="s">
        <v>409</v>
      </c>
      <c r="C114" s="8" t="s">
        <v>410</v>
      </c>
      <c r="D114" s="8" t="s">
        <v>411</v>
      </c>
      <c r="E114" s="9" t="s">
        <v>35</v>
      </c>
      <c r="F114" s="36" t="s">
        <v>26</v>
      </c>
      <c r="G114" s="8">
        <v>69</v>
      </c>
      <c r="H114" s="10">
        <f>VLOOKUP(F114,Invoice!$F$4:$H$99,3,FALSE)</f>
        <v>27</v>
      </c>
      <c r="I114" s="10">
        <f t="shared" si="5"/>
        <v>1863</v>
      </c>
      <c r="J114" s="8" t="s">
        <v>70</v>
      </c>
    </row>
    <row r="115" spans="1:10" s="4" customFormat="1" ht="15" customHeight="1">
      <c r="A115" s="7">
        <f t="shared" si="4"/>
        <v>112</v>
      </c>
      <c r="B115" s="8" t="s">
        <v>412</v>
      </c>
      <c r="C115" s="8" t="s">
        <v>413</v>
      </c>
      <c r="D115" s="8" t="s">
        <v>414</v>
      </c>
      <c r="E115" s="9" t="s">
        <v>35</v>
      </c>
      <c r="F115" s="36" t="s">
        <v>2</v>
      </c>
      <c r="G115" s="8">
        <v>98</v>
      </c>
      <c r="H115" s="10">
        <f>VLOOKUP(F115,Invoice!$F$4:$H$99,3,FALSE)</f>
        <v>53</v>
      </c>
      <c r="I115" s="10">
        <f t="shared" si="5"/>
        <v>5194</v>
      </c>
      <c r="J115" s="8" t="s">
        <v>67</v>
      </c>
    </row>
    <row r="116" spans="1:10" s="4" customFormat="1" ht="15" customHeight="1">
      <c r="A116" s="7">
        <f t="shared" si="4"/>
        <v>113</v>
      </c>
      <c r="B116" s="8" t="s">
        <v>412</v>
      </c>
      <c r="C116" s="8" t="s">
        <v>415</v>
      </c>
      <c r="D116" s="8" t="s">
        <v>416</v>
      </c>
      <c r="E116" s="9" t="s">
        <v>35</v>
      </c>
      <c r="F116" s="36" t="s">
        <v>26</v>
      </c>
      <c r="G116" s="8">
        <v>34</v>
      </c>
      <c r="H116" s="10">
        <f>VLOOKUP(F116,Invoice!$F$4:$H$99,3,FALSE)</f>
        <v>27</v>
      </c>
      <c r="I116" s="10">
        <f t="shared" si="5"/>
        <v>918</v>
      </c>
      <c r="J116" s="8" t="s">
        <v>417</v>
      </c>
    </row>
    <row r="117" spans="1:10" s="4" customFormat="1" ht="15" customHeight="1">
      <c r="A117" s="7">
        <f t="shared" si="4"/>
        <v>114</v>
      </c>
      <c r="B117" s="8" t="s">
        <v>412</v>
      </c>
      <c r="C117" s="8" t="s">
        <v>418</v>
      </c>
      <c r="D117" s="8" t="s">
        <v>419</v>
      </c>
      <c r="E117" s="9" t="s">
        <v>35</v>
      </c>
      <c r="F117" s="36" t="s">
        <v>26</v>
      </c>
      <c r="G117" s="8">
        <v>39</v>
      </c>
      <c r="H117" s="10">
        <f>VLOOKUP(F117,Invoice!$F$4:$H$99,3,FALSE)</f>
        <v>27</v>
      </c>
      <c r="I117" s="10">
        <f t="shared" si="5"/>
        <v>1053</v>
      </c>
      <c r="J117" s="8" t="s">
        <v>104</v>
      </c>
    </row>
    <row r="118" spans="1:10" s="4" customFormat="1" ht="15" customHeight="1">
      <c r="A118" s="7">
        <f t="shared" si="4"/>
        <v>115</v>
      </c>
      <c r="B118" s="8" t="s">
        <v>412</v>
      </c>
      <c r="C118" s="8" t="s">
        <v>420</v>
      </c>
      <c r="D118" s="8" t="s">
        <v>421</v>
      </c>
      <c r="E118" s="9" t="s">
        <v>35</v>
      </c>
      <c r="F118" s="36" t="s">
        <v>28</v>
      </c>
      <c r="G118" s="8">
        <v>50</v>
      </c>
      <c r="H118" s="10">
        <f>VLOOKUP(F118,Invoice!$F$4:$H$99,3,FALSE)</f>
        <v>53</v>
      </c>
      <c r="I118" s="10">
        <f t="shared" si="5"/>
        <v>2650</v>
      </c>
      <c r="J118" s="8" t="s">
        <v>141</v>
      </c>
    </row>
    <row r="119" spans="1:10" s="4" customFormat="1" ht="15" customHeight="1">
      <c r="A119" s="7">
        <f t="shared" si="4"/>
        <v>116</v>
      </c>
      <c r="B119" s="8" t="s">
        <v>412</v>
      </c>
      <c r="C119" s="8" t="s">
        <v>422</v>
      </c>
      <c r="D119" s="8" t="s">
        <v>423</v>
      </c>
      <c r="E119" s="9" t="s">
        <v>35</v>
      </c>
      <c r="F119" s="36" t="s">
        <v>28</v>
      </c>
      <c r="G119" s="8">
        <v>89</v>
      </c>
      <c r="H119" s="10">
        <f>VLOOKUP(F119,Invoice!$F$4:$H$99,3,FALSE)</f>
        <v>53</v>
      </c>
      <c r="I119" s="10">
        <f t="shared" si="5"/>
        <v>4717</v>
      </c>
      <c r="J119" s="8" t="s">
        <v>424</v>
      </c>
    </row>
    <row r="120" spans="1:10" s="4" customFormat="1" ht="15" customHeight="1">
      <c r="A120" s="7">
        <f t="shared" si="4"/>
        <v>117</v>
      </c>
      <c r="B120" s="8" t="s">
        <v>425</v>
      </c>
      <c r="C120" s="8" t="s">
        <v>426</v>
      </c>
      <c r="D120" s="8" t="s">
        <v>427</v>
      </c>
      <c r="E120" s="9" t="s">
        <v>35</v>
      </c>
      <c r="F120" s="36" t="s">
        <v>428</v>
      </c>
      <c r="G120" s="8">
        <v>2</v>
      </c>
      <c r="H120" s="10">
        <v>53</v>
      </c>
      <c r="I120" s="10">
        <f t="shared" si="5"/>
        <v>106</v>
      </c>
      <c r="J120" s="8" t="s">
        <v>429</v>
      </c>
    </row>
    <row r="121" spans="1:10" s="4" customFormat="1" ht="15" customHeight="1">
      <c r="A121" s="7">
        <f t="shared" si="4"/>
        <v>118</v>
      </c>
      <c r="B121" s="8" t="s">
        <v>425</v>
      </c>
      <c r="C121" s="8" t="s">
        <v>430</v>
      </c>
      <c r="D121" s="8" t="s">
        <v>431</v>
      </c>
      <c r="E121" s="9" t="s">
        <v>35</v>
      </c>
      <c r="F121" s="36" t="s">
        <v>432</v>
      </c>
      <c r="G121" s="8">
        <v>29</v>
      </c>
      <c r="H121" s="10">
        <v>53</v>
      </c>
      <c r="I121" s="10">
        <f t="shared" si="5"/>
        <v>1537</v>
      </c>
      <c r="J121" s="8" t="s">
        <v>433</v>
      </c>
    </row>
    <row r="122" spans="1:10" s="4" customFormat="1" ht="15" customHeight="1">
      <c r="A122" s="7">
        <f t="shared" si="4"/>
        <v>119</v>
      </c>
      <c r="B122" s="8" t="s">
        <v>425</v>
      </c>
      <c r="C122" s="8" t="s">
        <v>434</v>
      </c>
      <c r="D122" s="8" t="s">
        <v>435</v>
      </c>
      <c r="E122" s="9" t="s">
        <v>35</v>
      </c>
      <c r="F122" s="36" t="s">
        <v>21</v>
      </c>
      <c r="G122" s="8">
        <v>53</v>
      </c>
      <c r="H122" s="10">
        <f>VLOOKUP(F122,Invoice!$F$4:$H$99,3,FALSE)</f>
        <v>53</v>
      </c>
      <c r="I122" s="10">
        <f t="shared" si="5"/>
        <v>2809</v>
      </c>
      <c r="J122" s="8" t="s">
        <v>55</v>
      </c>
    </row>
    <row r="123" spans="1:10" s="4" customFormat="1" ht="15" customHeight="1">
      <c r="A123" s="7">
        <f t="shared" si="4"/>
        <v>120</v>
      </c>
      <c r="B123" s="8" t="s">
        <v>425</v>
      </c>
      <c r="C123" s="8" t="s">
        <v>436</v>
      </c>
      <c r="D123" s="8" t="s">
        <v>437</v>
      </c>
      <c r="E123" s="9" t="s">
        <v>35</v>
      </c>
      <c r="F123" s="36" t="s">
        <v>75</v>
      </c>
      <c r="G123" s="8">
        <v>58</v>
      </c>
      <c r="H123" s="10">
        <f>VLOOKUP(F123,Invoice!$F$4:$H$99,3,FALSE)</f>
        <v>53</v>
      </c>
      <c r="I123" s="10">
        <f t="shared" si="5"/>
        <v>3074</v>
      </c>
      <c r="J123" s="8" t="s">
        <v>76</v>
      </c>
    </row>
    <row r="124" spans="1:10" s="4" customFormat="1" ht="15" customHeight="1">
      <c r="A124" s="7">
        <f t="shared" si="4"/>
        <v>121</v>
      </c>
      <c r="B124" s="8" t="s">
        <v>425</v>
      </c>
      <c r="C124" s="8" t="s">
        <v>438</v>
      </c>
      <c r="D124" s="8" t="s">
        <v>439</v>
      </c>
      <c r="E124" s="9" t="s">
        <v>35</v>
      </c>
      <c r="F124" s="36" t="s">
        <v>77</v>
      </c>
      <c r="G124" s="8">
        <v>20</v>
      </c>
      <c r="H124" s="10">
        <f>VLOOKUP(F124,Invoice!$F$4:$H$99,3,FALSE)</f>
        <v>53</v>
      </c>
      <c r="I124" s="10">
        <f t="shared" si="5"/>
        <v>1060</v>
      </c>
      <c r="J124" s="8" t="s">
        <v>257</v>
      </c>
    </row>
    <row r="125" spans="1:10" s="4" customFormat="1" ht="15" customHeight="1">
      <c r="A125" s="7">
        <f t="shared" si="4"/>
        <v>122</v>
      </c>
      <c r="B125" s="8" t="s">
        <v>425</v>
      </c>
      <c r="C125" s="8" t="s">
        <v>440</v>
      </c>
      <c r="D125" s="8" t="s">
        <v>441</v>
      </c>
      <c r="E125" s="9" t="s">
        <v>35</v>
      </c>
      <c r="F125" s="36" t="s">
        <v>26</v>
      </c>
      <c r="G125" s="8">
        <v>63</v>
      </c>
      <c r="H125" s="10">
        <f>VLOOKUP(F125,Invoice!$F$4:$H$99,3,FALSE)</f>
        <v>27</v>
      </c>
      <c r="I125" s="10">
        <f t="shared" si="5"/>
        <v>1701</v>
      </c>
      <c r="J125" s="8" t="s">
        <v>79</v>
      </c>
    </row>
    <row r="126" spans="1:10" s="4" customFormat="1" ht="15" customHeight="1">
      <c r="A126" s="7">
        <f t="shared" si="4"/>
        <v>123</v>
      </c>
      <c r="B126" s="8" t="s">
        <v>425</v>
      </c>
      <c r="C126" s="8" t="s">
        <v>442</v>
      </c>
      <c r="D126" s="8" t="s">
        <v>443</v>
      </c>
      <c r="E126" s="9" t="s">
        <v>35</v>
      </c>
      <c r="F126" s="36" t="s">
        <v>34</v>
      </c>
      <c r="G126" s="8">
        <v>13</v>
      </c>
      <c r="H126" s="10">
        <f>VLOOKUP(F126,Invoice!$F$4:$H$99,3,FALSE)</f>
        <v>53</v>
      </c>
      <c r="I126" s="10">
        <f t="shared" si="5"/>
        <v>689</v>
      </c>
      <c r="J126" s="8" t="s">
        <v>74</v>
      </c>
    </row>
    <row r="127" spans="1:10" s="4" customFormat="1" ht="15" customHeight="1">
      <c r="A127" s="7">
        <f t="shared" si="4"/>
        <v>124</v>
      </c>
      <c r="B127" s="8" t="s">
        <v>425</v>
      </c>
      <c r="C127" s="8" t="s">
        <v>444</v>
      </c>
      <c r="D127" s="8" t="s">
        <v>445</v>
      </c>
      <c r="E127" s="9" t="s">
        <v>35</v>
      </c>
      <c r="F127" s="36" t="s">
        <v>144</v>
      </c>
      <c r="G127" s="8">
        <v>10</v>
      </c>
      <c r="H127" s="10">
        <v>53</v>
      </c>
      <c r="I127" s="10">
        <f t="shared" si="5"/>
        <v>530</v>
      </c>
      <c r="J127" s="8" t="s">
        <v>145</v>
      </c>
    </row>
    <row r="128" spans="1:10" s="4" customFormat="1" ht="15" customHeight="1">
      <c r="A128" s="7">
        <f t="shared" si="4"/>
        <v>125</v>
      </c>
      <c r="B128" s="8" t="s">
        <v>425</v>
      </c>
      <c r="C128" s="8" t="s">
        <v>446</v>
      </c>
      <c r="D128" s="8" t="s">
        <v>447</v>
      </c>
      <c r="E128" s="9" t="s">
        <v>35</v>
      </c>
      <c r="F128" s="36" t="s">
        <v>32</v>
      </c>
      <c r="G128" s="8">
        <v>11</v>
      </c>
      <c r="H128" s="10">
        <f>VLOOKUP(F128,Invoice!$F$4:$H$99,3,FALSE)</f>
        <v>53</v>
      </c>
      <c r="I128" s="10">
        <f t="shared" si="5"/>
        <v>583</v>
      </c>
      <c r="J128" s="8" t="s">
        <v>214</v>
      </c>
    </row>
    <row r="129" spans="1:10" s="4" customFormat="1" ht="15" customHeight="1">
      <c r="A129" s="7">
        <f t="shared" si="4"/>
        <v>126</v>
      </c>
      <c r="B129" s="8" t="s">
        <v>425</v>
      </c>
      <c r="C129" s="8" t="s">
        <v>448</v>
      </c>
      <c r="D129" s="8" t="s">
        <v>449</v>
      </c>
      <c r="E129" s="9" t="s">
        <v>35</v>
      </c>
      <c r="F129" s="36" t="s">
        <v>77</v>
      </c>
      <c r="G129" s="8">
        <v>33</v>
      </c>
      <c r="H129" s="10">
        <f>VLOOKUP(F129,Invoice!$F$4:$H$99,3,FALSE)</f>
        <v>53</v>
      </c>
      <c r="I129" s="10">
        <f t="shared" si="5"/>
        <v>1749</v>
      </c>
      <c r="J129" s="8" t="s">
        <v>318</v>
      </c>
    </row>
    <row r="130" spans="1:10" s="4" customFormat="1" ht="15" customHeight="1">
      <c r="A130" s="7">
        <f t="shared" si="4"/>
        <v>127</v>
      </c>
      <c r="B130" s="8" t="s">
        <v>425</v>
      </c>
      <c r="C130" s="8" t="s">
        <v>450</v>
      </c>
      <c r="D130" s="8" t="s">
        <v>451</v>
      </c>
      <c r="E130" s="9" t="s">
        <v>35</v>
      </c>
      <c r="F130" s="37" t="s">
        <v>64</v>
      </c>
      <c r="G130" s="8">
        <v>11</v>
      </c>
      <c r="H130" s="10">
        <v>53</v>
      </c>
      <c r="I130" s="10">
        <f t="shared" si="5"/>
        <v>583</v>
      </c>
      <c r="J130" s="8" t="s">
        <v>452</v>
      </c>
    </row>
    <row r="131" spans="1:10" s="4" customFormat="1" ht="15" customHeight="1">
      <c r="A131" s="7">
        <f t="shared" si="4"/>
        <v>128</v>
      </c>
      <c r="B131" s="8" t="s">
        <v>425</v>
      </c>
      <c r="C131" s="8" t="s">
        <v>453</v>
      </c>
      <c r="D131" s="8" t="s">
        <v>454</v>
      </c>
      <c r="E131" s="9" t="s">
        <v>35</v>
      </c>
      <c r="F131" s="36" t="s">
        <v>26</v>
      </c>
      <c r="G131" s="8">
        <v>35</v>
      </c>
      <c r="H131" s="10">
        <f>VLOOKUP(F131,Invoice!$F$4:$H$99,3,FALSE)</f>
        <v>27</v>
      </c>
      <c r="I131" s="10">
        <f t="shared" si="5"/>
        <v>945</v>
      </c>
      <c r="J131" s="8" t="s">
        <v>95</v>
      </c>
    </row>
    <row r="132" spans="1:10" s="4" customFormat="1" ht="15" customHeight="1">
      <c r="A132" s="7">
        <f t="shared" si="4"/>
        <v>129</v>
      </c>
      <c r="B132" s="8" t="s">
        <v>425</v>
      </c>
      <c r="C132" s="8" t="s">
        <v>455</v>
      </c>
      <c r="D132" s="8" t="s">
        <v>456</v>
      </c>
      <c r="E132" s="9" t="s">
        <v>35</v>
      </c>
      <c r="F132" s="36" t="s">
        <v>26</v>
      </c>
      <c r="G132" s="8">
        <v>10</v>
      </c>
      <c r="H132" s="10">
        <f>VLOOKUP(F132,Invoice!$F$4:$H$99,3,FALSE)</f>
        <v>27</v>
      </c>
      <c r="I132" s="10">
        <f t="shared" ref="I132:I163" si="6">G132*H132</f>
        <v>270</v>
      </c>
      <c r="J132" s="8" t="s">
        <v>95</v>
      </c>
    </row>
    <row r="133" spans="1:10" s="4" customFormat="1" ht="15" customHeight="1">
      <c r="A133" s="7">
        <f t="shared" si="4"/>
        <v>130</v>
      </c>
      <c r="B133" s="8" t="s">
        <v>425</v>
      </c>
      <c r="C133" s="8" t="s">
        <v>457</v>
      </c>
      <c r="D133" s="8" t="s">
        <v>458</v>
      </c>
      <c r="E133" s="9" t="s">
        <v>35</v>
      </c>
      <c r="F133" s="36" t="s">
        <v>459</v>
      </c>
      <c r="G133" s="8">
        <v>18</v>
      </c>
      <c r="H133" s="10">
        <f>VLOOKUP(F133,[2]Invoice!$F$5:$H$30,3,FALSE)</f>
        <v>53</v>
      </c>
      <c r="I133" s="10">
        <f t="shared" si="6"/>
        <v>954</v>
      </c>
      <c r="J133" s="8" t="s">
        <v>460</v>
      </c>
    </row>
    <row r="134" spans="1:10" s="4" customFormat="1" ht="15" customHeight="1">
      <c r="A134" s="7">
        <f t="shared" ref="A134:A174" si="7">A133+1</f>
        <v>131</v>
      </c>
      <c r="B134" s="8" t="s">
        <v>461</v>
      </c>
      <c r="C134" s="8" t="s">
        <v>462</v>
      </c>
      <c r="D134" s="8" t="s">
        <v>463</v>
      </c>
      <c r="E134" s="9" t="s">
        <v>35</v>
      </c>
      <c r="F134" s="36" t="s">
        <v>464</v>
      </c>
      <c r="G134" s="8">
        <v>27</v>
      </c>
      <c r="H134" s="10">
        <v>27</v>
      </c>
      <c r="I134" s="10">
        <f t="shared" si="6"/>
        <v>729</v>
      </c>
      <c r="J134" s="8" t="s">
        <v>465</v>
      </c>
    </row>
    <row r="135" spans="1:10" s="4" customFormat="1" ht="15" customHeight="1">
      <c r="A135" s="7">
        <f t="shared" si="7"/>
        <v>132</v>
      </c>
      <c r="B135" s="8" t="s">
        <v>461</v>
      </c>
      <c r="C135" s="8" t="s">
        <v>466</v>
      </c>
      <c r="D135" s="8" t="s">
        <v>467</v>
      </c>
      <c r="E135" s="9" t="s">
        <v>35</v>
      </c>
      <c r="F135" s="36" t="s">
        <v>26</v>
      </c>
      <c r="G135" s="8">
        <v>38</v>
      </c>
      <c r="H135" s="10">
        <f>VLOOKUP(F135,Invoice!$F$4:$H$99,3,FALSE)</f>
        <v>27</v>
      </c>
      <c r="I135" s="10">
        <f t="shared" si="6"/>
        <v>1026</v>
      </c>
      <c r="J135" s="8" t="s">
        <v>78</v>
      </c>
    </row>
    <row r="136" spans="1:10" s="4" customFormat="1" ht="15" customHeight="1">
      <c r="A136" s="7">
        <f t="shared" si="7"/>
        <v>133</v>
      </c>
      <c r="B136" s="8" t="s">
        <v>461</v>
      </c>
      <c r="C136" s="8" t="s">
        <v>468</v>
      </c>
      <c r="D136" s="8" t="s">
        <v>469</v>
      </c>
      <c r="E136" s="9" t="s">
        <v>35</v>
      </c>
      <c r="F136" s="36" t="s">
        <v>133</v>
      </c>
      <c r="G136" s="8">
        <v>10</v>
      </c>
      <c r="H136" s="10">
        <v>53</v>
      </c>
      <c r="I136" s="10">
        <f t="shared" si="6"/>
        <v>530</v>
      </c>
      <c r="J136" s="8" t="s">
        <v>191</v>
      </c>
    </row>
    <row r="137" spans="1:10" s="4" customFormat="1" ht="15" customHeight="1">
      <c r="A137" s="7">
        <f t="shared" si="7"/>
        <v>134</v>
      </c>
      <c r="B137" s="8" t="s">
        <v>461</v>
      </c>
      <c r="C137" s="8" t="s">
        <v>470</v>
      </c>
      <c r="D137" s="8" t="s">
        <v>471</v>
      </c>
      <c r="E137" s="9" t="s">
        <v>35</v>
      </c>
      <c r="F137" s="36" t="s">
        <v>6</v>
      </c>
      <c r="G137" s="8">
        <v>16</v>
      </c>
      <c r="H137" s="10">
        <f>VLOOKUP(F137,Invoice!$F$4:$H$99,3,FALSE)</f>
        <v>27</v>
      </c>
      <c r="I137" s="10">
        <f t="shared" si="6"/>
        <v>432</v>
      </c>
      <c r="J137" s="8" t="s">
        <v>51</v>
      </c>
    </row>
    <row r="138" spans="1:10" s="4" customFormat="1" ht="15" customHeight="1">
      <c r="A138" s="7">
        <f t="shared" si="7"/>
        <v>135</v>
      </c>
      <c r="B138" s="8" t="s">
        <v>461</v>
      </c>
      <c r="C138" s="8" t="s">
        <v>472</v>
      </c>
      <c r="D138" s="8" t="s">
        <v>473</v>
      </c>
      <c r="E138" s="9" t="s">
        <v>35</v>
      </c>
      <c r="F138" s="36" t="s">
        <v>208</v>
      </c>
      <c r="G138" s="8">
        <v>20</v>
      </c>
      <c r="H138" s="10">
        <f>VLOOKUP(F138,[3]Invoice!$E$4:$H$50,4,FALSE)</f>
        <v>53</v>
      </c>
      <c r="I138" s="10">
        <f t="shared" si="6"/>
        <v>1060</v>
      </c>
      <c r="J138" s="8" t="s">
        <v>209</v>
      </c>
    </row>
    <row r="139" spans="1:10" s="4" customFormat="1" ht="15" customHeight="1">
      <c r="A139" s="7">
        <f t="shared" si="7"/>
        <v>136</v>
      </c>
      <c r="B139" s="8" t="s">
        <v>461</v>
      </c>
      <c r="C139" s="8" t="s">
        <v>474</v>
      </c>
      <c r="D139" s="8" t="s">
        <v>475</v>
      </c>
      <c r="E139" s="9" t="s">
        <v>35</v>
      </c>
      <c r="F139" s="36" t="s">
        <v>8</v>
      </c>
      <c r="G139" s="8">
        <v>35</v>
      </c>
      <c r="H139" s="10">
        <f>VLOOKUP(F139,Invoice!$F$4:$H$99,3,FALSE)</f>
        <v>53</v>
      </c>
      <c r="I139" s="10">
        <f t="shared" si="6"/>
        <v>1855</v>
      </c>
      <c r="J139" s="8" t="s">
        <v>54</v>
      </c>
    </row>
    <row r="140" spans="1:10" s="4" customFormat="1" ht="15" customHeight="1">
      <c r="A140" s="7">
        <f t="shared" si="7"/>
        <v>137</v>
      </c>
      <c r="B140" s="8" t="s">
        <v>461</v>
      </c>
      <c r="C140" s="8" t="s">
        <v>476</v>
      </c>
      <c r="D140" s="8" t="s">
        <v>477</v>
      </c>
      <c r="E140" s="9" t="s">
        <v>35</v>
      </c>
      <c r="F140" s="36" t="s">
        <v>478</v>
      </c>
      <c r="G140" s="8">
        <v>22</v>
      </c>
      <c r="H140" s="10">
        <v>27</v>
      </c>
      <c r="I140" s="10">
        <f t="shared" si="6"/>
        <v>594</v>
      </c>
      <c r="J140" s="8" t="s">
        <v>479</v>
      </c>
    </row>
    <row r="141" spans="1:10" s="4" customFormat="1" ht="15" customHeight="1">
      <c r="A141" s="7">
        <f t="shared" si="7"/>
        <v>138</v>
      </c>
      <c r="B141" s="8" t="s">
        <v>461</v>
      </c>
      <c r="C141" s="8" t="s">
        <v>480</v>
      </c>
      <c r="D141" s="8" t="s">
        <v>481</v>
      </c>
      <c r="E141" s="9" t="s">
        <v>35</v>
      </c>
      <c r="F141" s="36" t="s">
        <v>125</v>
      </c>
      <c r="G141" s="8">
        <v>7</v>
      </c>
      <c r="H141" s="10">
        <v>53</v>
      </c>
      <c r="I141" s="10">
        <f t="shared" si="6"/>
        <v>371</v>
      </c>
      <c r="J141" s="8" t="s">
        <v>126</v>
      </c>
    </row>
    <row r="142" spans="1:10" s="4" customFormat="1" ht="15" customHeight="1">
      <c r="A142" s="7">
        <f t="shared" si="7"/>
        <v>139</v>
      </c>
      <c r="B142" s="8" t="s">
        <v>461</v>
      </c>
      <c r="C142" s="8" t="s">
        <v>482</v>
      </c>
      <c r="D142" s="8" t="s">
        <v>483</v>
      </c>
      <c r="E142" s="9" t="s">
        <v>35</v>
      </c>
      <c r="F142" s="36" t="s">
        <v>23</v>
      </c>
      <c r="G142" s="8">
        <v>7</v>
      </c>
      <c r="H142" s="10">
        <f>VLOOKUP(F142,Invoice!$F$4:$H$99,3,FALSE)</f>
        <v>27</v>
      </c>
      <c r="I142" s="10">
        <f t="shared" si="6"/>
        <v>189</v>
      </c>
      <c r="J142" s="8" t="s">
        <v>62</v>
      </c>
    </row>
    <row r="143" spans="1:10" s="4" customFormat="1" ht="15" customHeight="1">
      <c r="A143" s="7">
        <f t="shared" si="7"/>
        <v>140</v>
      </c>
      <c r="B143" s="8" t="s">
        <v>461</v>
      </c>
      <c r="C143" s="8" t="s">
        <v>484</v>
      </c>
      <c r="D143" s="8" t="s">
        <v>485</v>
      </c>
      <c r="E143" s="9" t="s">
        <v>35</v>
      </c>
      <c r="F143" s="36" t="s">
        <v>19</v>
      </c>
      <c r="G143" s="8">
        <v>2</v>
      </c>
      <c r="H143" s="10">
        <f>VLOOKUP(F143,Invoice!$F$4:$H$99,3,FALSE)</f>
        <v>53</v>
      </c>
      <c r="I143" s="10">
        <f t="shared" si="6"/>
        <v>106</v>
      </c>
      <c r="J143" s="8" t="s">
        <v>408</v>
      </c>
    </row>
    <row r="144" spans="1:10" s="4" customFormat="1" ht="15" customHeight="1">
      <c r="A144" s="7">
        <f t="shared" si="7"/>
        <v>141</v>
      </c>
      <c r="B144" s="8" t="s">
        <v>461</v>
      </c>
      <c r="C144" s="8" t="s">
        <v>486</v>
      </c>
      <c r="D144" s="8" t="s">
        <v>487</v>
      </c>
      <c r="E144" s="9" t="s">
        <v>35</v>
      </c>
      <c r="F144" s="36" t="s">
        <v>488</v>
      </c>
      <c r="G144" s="8">
        <v>14</v>
      </c>
      <c r="H144" s="10">
        <v>53</v>
      </c>
      <c r="I144" s="10">
        <f t="shared" si="6"/>
        <v>742</v>
      </c>
      <c r="J144" s="8" t="s">
        <v>489</v>
      </c>
    </row>
    <row r="145" spans="1:10" s="4" customFormat="1" ht="15" customHeight="1">
      <c r="A145" s="7">
        <f t="shared" si="7"/>
        <v>142</v>
      </c>
      <c r="B145" s="8" t="s">
        <v>461</v>
      </c>
      <c r="C145" s="8" t="s">
        <v>490</v>
      </c>
      <c r="D145" s="8" t="s">
        <v>491</v>
      </c>
      <c r="E145" s="9" t="s">
        <v>35</v>
      </c>
      <c r="F145" s="36" t="s">
        <v>25</v>
      </c>
      <c r="G145" s="8">
        <v>51</v>
      </c>
      <c r="H145" s="10">
        <f>VLOOKUP(F145,Invoice!$F$4:$H$99,3,FALSE)</f>
        <v>41</v>
      </c>
      <c r="I145" s="10">
        <f t="shared" si="6"/>
        <v>2091</v>
      </c>
      <c r="J145" s="8" t="s">
        <v>492</v>
      </c>
    </row>
    <row r="146" spans="1:10" s="4" customFormat="1" ht="15" customHeight="1">
      <c r="A146" s="7">
        <f t="shared" si="7"/>
        <v>143</v>
      </c>
      <c r="B146" s="8" t="s">
        <v>461</v>
      </c>
      <c r="C146" s="8" t="s">
        <v>493</v>
      </c>
      <c r="D146" s="8" t="s">
        <v>494</v>
      </c>
      <c r="E146" s="9" t="s">
        <v>35</v>
      </c>
      <c r="F146" s="36" t="s">
        <v>231</v>
      </c>
      <c r="G146" s="8">
        <v>18</v>
      </c>
      <c r="H146" s="10">
        <f>VLOOKUP(F146,[2]Invoice!$F$5:$H$30,3,FALSE)</f>
        <v>53</v>
      </c>
      <c r="I146" s="10">
        <f t="shared" si="6"/>
        <v>954</v>
      </c>
      <c r="J146" s="8" t="s">
        <v>232</v>
      </c>
    </row>
    <row r="147" spans="1:10" s="4" customFormat="1" ht="15" customHeight="1">
      <c r="A147" s="7">
        <f t="shared" si="7"/>
        <v>144</v>
      </c>
      <c r="B147" s="8" t="s">
        <v>461</v>
      </c>
      <c r="C147" s="8" t="s">
        <v>495</v>
      </c>
      <c r="D147" s="8" t="s">
        <v>496</v>
      </c>
      <c r="E147" s="9" t="s">
        <v>35</v>
      </c>
      <c r="F147" s="36" t="s">
        <v>9</v>
      </c>
      <c r="G147" s="8">
        <v>3</v>
      </c>
      <c r="H147" s="10">
        <f>VLOOKUP(F147,Invoice!$F$4:$H$99,3,FALSE)</f>
        <v>27</v>
      </c>
      <c r="I147" s="10">
        <f t="shared" si="6"/>
        <v>81</v>
      </c>
      <c r="J147" s="8" t="s">
        <v>53</v>
      </c>
    </row>
    <row r="148" spans="1:10" s="4" customFormat="1" ht="15" customHeight="1">
      <c r="A148" s="7">
        <f t="shared" si="7"/>
        <v>145</v>
      </c>
      <c r="B148" s="8" t="s">
        <v>461</v>
      </c>
      <c r="C148" s="8" t="s">
        <v>497</v>
      </c>
      <c r="D148" s="8" t="s">
        <v>498</v>
      </c>
      <c r="E148" s="9" t="s">
        <v>35</v>
      </c>
      <c r="F148" s="36" t="s">
        <v>15</v>
      </c>
      <c r="G148" s="8">
        <v>90</v>
      </c>
      <c r="H148" s="10">
        <f>VLOOKUP(F148,Invoice!$F$4:$H$99,3,FALSE)</f>
        <v>53</v>
      </c>
      <c r="I148" s="10">
        <f t="shared" si="6"/>
        <v>4770</v>
      </c>
      <c r="J148" s="8" t="s">
        <v>499</v>
      </c>
    </row>
    <row r="149" spans="1:10" s="4" customFormat="1" ht="15" customHeight="1">
      <c r="A149" s="7">
        <f t="shared" si="7"/>
        <v>146</v>
      </c>
      <c r="B149" s="8" t="s">
        <v>500</v>
      </c>
      <c r="C149" s="8" t="s">
        <v>501</v>
      </c>
      <c r="D149" s="8" t="s">
        <v>502</v>
      </c>
      <c r="E149" s="9" t="s">
        <v>35</v>
      </c>
      <c r="F149" s="37" t="s">
        <v>91</v>
      </c>
      <c r="G149" s="8">
        <v>25</v>
      </c>
      <c r="H149" s="10">
        <v>53</v>
      </c>
      <c r="I149" s="10">
        <f t="shared" si="6"/>
        <v>1325</v>
      </c>
      <c r="J149" s="8" t="s">
        <v>92</v>
      </c>
    </row>
    <row r="150" spans="1:10" s="4" customFormat="1" ht="15" customHeight="1">
      <c r="A150" s="7">
        <f t="shared" si="7"/>
        <v>147</v>
      </c>
      <c r="B150" s="8" t="s">
        <v>500</v>
      </c>
      <c r="C150" s="8" t="s">
        <v>503</v>
      </c>
      <c r="D150" s="8" t="s">
        <v>504</v>
      </c>
      <c r="E150" s="9" t="s">
        <v>35</v>
      </c>
      <c r="F150" s="36" t="s">
        <v>72</v>
      </c>
      <c r="G150" s="8">
        <v>17</v>
      </c>
      <c r="H150" s="10">
        <f>VLOOKUP(F150,Invoice!$F$4:$H$99,3,FALSE)</f>
        <v>53</v>
      </c>
      <c r="I150" s="10">
        <f t="shared" si="6"/>
        <v>901</v>
      </c>
      <c r="J150" s="8" t="s">
        <v>73</v>
      </c>
    </row>
    <row r="151" spans="1:10" s="4" customFormat="1" ht="15" customHeight="1">
      <c r="A151" s="7">
        <f t="shared" si="7"/>
        <v>148</v>
      </c>
      <c r="B151" s="8" t="s">
        <v>500</v>
      </c>
      <c r="C151" s="8" t="s">
        <v>505</v>
      </c>
      <c r="D151" s="8" t="s">
        <v>506</v>
      </c>
      <c r="E151" s="9" t="s">
        <v>35</v>
      </c>
      <c r="F151" s="36" t="s">
        <v>3</v>
      </c>
      <c r="G151" s="8">
        <v>3</v>
      </c>
      <c r="H151" s="10">
        <f>VLOOKUP(F151,Invoice!$F$4:$H$99,3,FALSE)</f>
        <v>53</v>
      </c>
      <c r="I151" s="10">
        <f t="shared" si="6"/>
        <v>159</v>
      </c>
      <c r="J151" s="8" t="s">
        <v>58</v>
      </c>
    </row>
    <row r="152" spans="1:10" s="4" customFormat="1" ht="15" customHeight="1">
      <c r="A152" s="7">
        <f t="shared" si="7"/>
        <v>149</v>
      </c>
      <c r="B152" s="8" t="s">
        <v>507</v>
      </c>
      <c r="C152" s="8" t="s">
        <v>508</v>
      </c>
      <c r="D152" s="8" t="s">
        <v>509</v>
      </c>
      <c r="E152" s="9" t="s">
        <v>35</v>
      </c>
      <c r="F152" s="36" t="s">
        <v>510</v>
      </c>
      <c r="G152" s="8">
        <v>7</v>
      </c>
      <c r="H152" s="10">
        <v>27</v>
      </c>
      <c r="I152" s="10">
        <f t="shared" si="6"/>
        <v>189</v>
      </c>
      <c r="J152" s="8" t="s">
        <v>511</v>
      </c>
    </row>
    <row r="153" spans="1:10" s="4" customFormat="1" ht="15" customHeight="1">
      <c r="A153" s="7">
        <f t="shared" si="7"/>
        <v>150</v>
      </c>
      <c r="B153" s="8" t="s">
        <v>507</v>
      </c>
      <c r="C153" s="8" t="s">
        <v>512</v>
      </c>
      <c r="D153" s="8" t="s">
        <v>513</v>
      </c>
      <c r="E153" s="9" t="s">
        <v>35</v>
      </c>
      <c r="F153" s="36" t="s">
        <v>20</v>
      </c>
      <c r="G153" s="8">
        <v>18</v>
      </c>
      <c r="H153" s="10">
        <f>VLOOKUP(F153,Invoice!$F$4:$H$99,3,FALSE)</f>
        <v>53</v>
      </c>
      <c r="I153" s="10">
        <f t="shared" si="6"/>
        <v>954</v>
      </c>
      <c r="J153" s="8" t="s">
        <v>330</v>
      </c>
    </row>
    <row r="154" spans="1:10" s="4" customFormat="1" ht="15" customHeight="1">
      <c r="A154" s="7">
        <f t="shared" si="7"/>
        <v>151</v>
      </c>
      <c r="B154" s="8" t="s">
        <v>507</v>
      </c>
      <c r="C154" s="8" t="s">
        <v>514</v>
      </c>
      <c r="D154" s="8" t="s">
        <v>515</v>
      </c>
      <c r="E154" s="9" t="s">
        <v>35</v>
      </c>
      <c r="F154" s="36" t="s">
        <v>18</v>
      </c>
      <c r="G154" s="8">
        <v>11</v>
      </c>
      <c r="H154" s="10">
        <f>VLOOKUP(F154,Invoice!$F$4:$H$99,3,FALSE)</f>
        <v>53</v>
      </c>
      <c r="I154" s="10">
        <f t="shared" si="6"/>
        <v>583</v>
      </c>
      <c r="J154" s="8" t="s">
        <v>276</v>
      </c>
    </row>
    <row r="155" spans="1:10" s="4" customFormat="1" ht="15" customHeight="1">
      <c r="A155" s="7">
        <f t="shared" si="7"/>
        <v>152</v>
      </c>
      <c r="B155" s="8" t="s">
        <v>507</v>
      </c>
      <c r="C155" s="8" t="s">
        <v>516</v>
      </c>
      <c r="D155" s="8" t="s">
        <v>517</v>
      </c>
      <c r="E155" s="9" t="s">
        <v>35</v>
      </c>
      <c r="F155" s="36" t="s">
        <v>81</v>
      </c>
      <c r="G155" s="8">
        <v>13</v>
      </c>
      <c r="H155" s="10">
        <f>VLOOKUP(F155,Invoice!$F$4:$H$99,3,FALSE)</f>
        <v>53</v>
      </c>
      <c r="I155" s="10">
        <f t="shared" si="6"/>
        <v>689</v>
      </c>
      <c r="J155" s="8" t="s">
        <v>518</v>
      </c>
    </row>
    <row r="156" spans="1:10" s="4" customFormat="1" ht="15" customHeight="1">
      <c r="A156" s="7">
        <f t="shared" si="7"/>
        <v>153</v>
      </c>
      <c r="B156" s="8" t="s">
        <v>507</v>
      </c>
      <c r="C156" s="8" t="s">
        <v>519</v>
      </c>
      <c r="D156" s="8" t="s">
        <v>520</v>
      </c>
      <c r="E156" s="9" t="s">
        <v>35</v>
      </c>
      <c r="F156" s="37" t="s">
        <v>71</v>
      </c>
      <c r="G156" s="8">
        <v>34</v>
      </c>
      <c r="H156" s="10">
        <v>27</v>
      </c>
      <c r="I156" s="10">
        <f t="shared" si="6"/>
        <v>918</v>
      </c>
      <c r="J156" s="8" t="s">
        <v>521</v>
      </c>
    </row>
    <row r="157" spans="1:10" s="4" customFormat="1" ht="15" customHeight="1">
      <c r="A157" s="7">
        <f t="shared" si="7"/>
        <v>154</v>
      </c>
      <c r="B157" s="8" t="s">
        <v>507</v>
      </c>
      <c r="C157" s="8" t="s">
        <v>522</v>
      </c>
      <c r="D157" s="8" t="s">
        <v>523</v>
      </c>
      <c r="E157" s="9" t="s">
        <v>35</v>
      </c>
      <c r="F157" s="36" t="s">
        <v>112</v>
      </c>
      <c r="G157" s="8">
        <v>19</v>
      </c>
      <c r="H157" s="10">
        <f>VLOOKUP(F157,[1]Invoice!$F$5:$H$42,3,FALSE)</f>
        <v>53</v>
      </c>
      <c r="I157" s="10">
        <f t="shared" si="6"/>
        <v>1007</v>
      </c>
      <c r="J157" s="8" t="s">
        <v>113</v>
      </c>
    </row>
    <row r="158" spans="1:10" s="4" customFormat="1" ht="15" customHeight="1">
      <c r="A158" s="7">
        <f t="shared" si="7"/>
        <v>155</v>
      </c>
      <c r="B158" s="8" t="s">
        <v>507</v>
      </c>
      <c r="C158" s="8" t="s">
        <v>524</v>
      </c>
      <c r="D158" s="8" t="s">
        <v>525</v>
      </c>
      <c r="E158" s="9" t="s">
        <v>35</v>
      </c>
      <c r="F158" s="36" t="s">
        <v>526</v>
      </c>
      <c r="G158" s="8">
        <v>10</v>
      </c>
      <c r="H158" s="10">
        <f>VLOOKUP(F158,[3]Invoice!$E$4:$H$50,4,FALSE)</f>
        <v>27</v>
      </c>
      <c r="I158" s="10">
        <f t="shared" si="6"/>
        <v>270</v>
      </c>
      <c r="J158" s="8" t="s">
        <v>527</v>
      </c>
    </row>
    <row r="159" spans="1:10" s="4" customFormat="1" ht="15" customHeight="1">
      <c r="A159" s="7">
        <f t="shared" si="7"/>
        <v>156</v>
      </c>
      <c r="B159" s="8" t="s">
        <v>507</v>
      </c>
      <c r="C159" s="8" t="s">
        <v>528</v>
      </c>
      <c r="D159" s="8" t="s">
        <v>529</v>
      </c>
      <c r="E159" s="9" t="s">
        <v>35</v>
      </c>
      <c r="F159" s="36" t="s">
        <v>12</v>
      </c>
      <c r="G159" s="8">
        <v>12</v>
      </c>
      <c r="H159" s="10">
        <v>27</v>
      </c>
      <c r="I159" s="10">
        <f t="shared" si="6"/>
        <v>324</v>
      </c>
      <c r="J159" s="8" t="s">
        <v>49</v>
      </c>
    </row>
    <row r="160" spans="1:10" s="4" customFormat="1" ht="15" customHeight="1">
      <c r="A160" s="7">
        <f t="shared" si="7"/>
        <v>157</v>
      </c>
      <c r="B160" s="8" t="s">
        <v>507</v>
      </c>
      <c r="C160" s="8" t="s">
        <v>530</v>
      </c>
      <c r="D160" s="8" t="s">
        <v>531</v>
      </c>
      <c r="E160" s="9" t="s">
        <v>35</v>
      </c>
      <c r="F160" s="36" t="s">
        <v>182</v>
      </c>
      <c r="G160" s="8">
        <v>12</v>
      </c>
      <c r="H160" s="10">
        <v>27</v>
      </c>
      <c r="I160" s="10">
        <f t="shared" si="6"/>
        <v>324</v>
      </c>
      <c r="J160" s="8" t="s">
        <v>353</v>
      </c>
    </row>
    <row r="161" spans="1:10" s="4" customFormat="1" ht="15" customHeight="1">
      <c r="A161" s="7">
        <f t="shared" si="7"/>
        <v>158</v>
      </c>
      <c r="B161" s="8" t="s">
        <v>507</v>
      </c>
      <c r="C161" s="8" t="s">
        <v>532</v>
      </c>
      <c r="D161" s="8" t="s">
        <v>533</v>
      </c>
      <c r="E161" s="9" t="s">
        <v>35</v>
      </c>
      <c r="F161" s="36" t="s">
        <v>116</v>
      </c>
      <c r="G161" s="8">
        <v>9</v>
      </c>
      <c r="H161" s="10">
        <f>VLOOKUP(F161,[2]Invoice!$F$5:$H$30,3,FALSE)</f>
        <v>53</v>
      </c>
      <c r="I161" s="10">
        <f t="shared" si="6"/>
        <v>477</v>
      </c>
      <c r="J161" s="8" t="s">
        <v>117</v>
      </c>
    </row>
    <row r="162" spans="1:10" s="4" customFormat="1" ht="15" customHeight="1">
      <c r="A162" s="7">
        <f t="shared" si="7"/>
        <v>159</v>
      </c>
      <c r="B162" s="8" t="s">
        <v>507</v>
      </c>
      <c r="C162" s="8" t="s">
        <v>534</v>
      </c>
      <c r="D162" s="8" t="s">
        <v>535</v>
      </c>
      <c r="E162" s="9" t="s">
        <v>35</v>
      </c>
      <c r="F162" s="36" t="s">
        <v>526</v>
      </c>
      <c r="G162" s="8">
        <v>12</v>
      </c>
      <c r="H162" s="10">
        <f>VLOOKUP(F162,[3]Invoice!$E$4:$H$50,4,FALSE)</f>
        <v>27</v>
      </c>
      <c r="I162" s="10">
        <f t="shared" si="6"/>
        <v>324</v>
      </c>
      <c r="J162" s="8" t="s">
        <v>536</v>
      </c>
    </row>
    <row r="163" spans="1:10" s="4" customFormat="1" ht="15" customHeight="1">
      <c r="A163" s="7">
        <f t="shared" si="7"/>
        <v>160</v>
      </c>
      <c r="B163" s="8" t="s">
        <v>507</v>
      </c>
      <c r="C163" s="8" t="s">
        <v>537</v>
      </c>
      <c r="D163" s="8" t="s">
        <v>538</v>
      </c>
      <c r="E163" s="9" t="s">
        <v>35</v>
      </c>
      <c r="F163" s="36" t="s">
        <v>526</v>
      </c>
      <c r="G163" s="8">
        <v>45</v>
      </c>
      <c r="H163" s="10">
        <f>VLOOKUP(F163,[3]Invoice!$E$4:$H$50,4,FALSE)</f>
        <v>27</v>
      </c>
      <c r="I163" s="10">
        <f t="shared" si="6"/>
        <v>1215</v>
      </c>
      <c r="J163" s="8" t="s">
        <v>539</v>
      </c>
    </row>
    <row r="164" spans="1:10" s="4" customFormat="1" ht="15" customHeight="1">
      <c r="A164" s="7">
        <f t="shared" si="7"/>
        <v>161</v>
      </c>
      <c r="B164" s="8" t="s">
        <v>507</v>
      </c>
      <c r="C164" s="8" t="s">
        <v>540</v>
      </c>
      <c r="D164" s="8" t="s">
        <v>541</v>
      </c>
      <c r="E164" s="9" t="s">
        <v>35</v>
      </c>
      <c r="F164" s="36" t="s">
        <v>542</v>
      </c>
      <c r="G164" s="8">
        <v>11</v>
      </c>
      <c r="H164" s="10">
        <v>53</v>
      </c>
      <c r="I164" s="10">
        <f t="shared" ref="I164:I174" si="8">G164*H164</f>
        <v>583</v>
      </c>
      <c r="J164" s="8" t="s">
        <v>61</v>
      </c>
    </row>
    <row r="165" spans="1:10" s="4" customFormat="1" ht="15" customHeight="1">
      <c r="A165" s="7">
        <f t="shared" si="7"/>
        <v>162</v>
      </c>
      <c r="B165" s="8" t="s">
        <v>507</v>
      </c>
      <c r="C165" s="8" t="s">
        <v>543</v>
      </c>
      <c r="D165" s="8" t="s">
        <v>544</v>
      </c>
      <c r="E165" s="9" t="s">
        <v>35</v>
      </c>
      <c r="F165" s="36" t="s">
        <v>231</v>
      </c>
      <c r="G165" s="8">
        <v>5</v>
      </c>
      <c r="H165" s="10">
        <f>VLOOKUP(F165,[2]Invoice!$F$5:$H$30,3,FALSE)</f>
        <v>53</v>
      </c>
      <c r="I165" s="10">
        <f t="shared" si="8"/>
        <v>265</v>
      </c>
      <c r="J165" s="8" t="s">
        <v>232</v>
      </c>
    </row>
    <row r="166" spans="1:10" s="4" customFormat="1" ht="15" customHeight="1">
      <c r="A166" s="7">
        <f t="shared" si="7"/>
        <v>163</v>
      </c>
      <c r="B166" s="8" t="s">
        <v>507</v>
      </c>
      <c r="C166" s="8" t="s">
        <v>545</v>
      </c>
      <c r="D166" s="8" t="s">
        <v>546</v>
      </c>
      <c r="E166" s="9" t="s">
        <v>35</v>
      </c>
      <c r="F166" s="36" t="s">
        <v>15</v>
      </c>
      <c r="G166" s="8">
        <v>14</v>
      </c>
      <c r="H166" s="10">
        <f>VLOOKUP(F166,Invoice!$F$4:$H$99,3,FALSE)</f>
        <v>53</v>
      </c>
      <c r="I166" s="10">
        <f t="shared" si="8"/>
        <v>742</v>
      </c>
      <c r="J166" s="8" t="s">
        <v>60</v>
      </c>
    </row>
    <row r="167" spans="1:10" s="4" customFormat="1" ht="15" customHeight="1">
      <c r="A167" s="7">
        <f t="shared" si="7"/>
        <v>164</v>
      </c>
      <c r="B167" s="8" t="s">
        <v>507</v>
      </c>
      <c r="C167" s="8" t="s">
        <v>547</v>
      </c>
      <c r="D167" s="8" t="s">
        <v>548</v>
      </c>
      <c r="E167" s="9" t="s">
        <v>35</v>
      </c>
      <c r="F167" s="36" t="s">
        <v>9</v>
      </c>
      <c r="G167" s="8">
        <v>19</v>
      </c>
      <c r="H167" s="10">
        <f>VLOOKUP(F167,Invoice!$F$4:$H$99,3,FALSE)</f>
        <v>27</v>
      </c>
      <c r="I167" s="10">
        <f t="shared" si="8"/>
        <v>513</v>
      </c>
      <c r="J167" s="8" t="s">
        <v>53</v>
      </c>
    </row>
    <row r="168" spans="1:10" s="4" customFormat="1" ht="15" customHeight="1">
      <c r="A168" s="7">
        <f t="shared" si="7"/>
        <v>165</v>
      </c>
      <c r="B168" s="8" t="s">
        <v>507</v>
      </c>
      <c r="C168" s="8" t="s">
        <v>549</v>
      </c>
      <c r="D168" s="8" t="s">
        <v>550</v>
      </c>
      <c r="E168" s="9" t="s">
        <v>35</v>
      </c>
      <c r="F168" s="36" t="s">
        <v>29</v>
      </c>
      <c r="G168" s="8">
        <v>36</v>
      </c>
      <c r="H168" s="10">
        <f>VLOOKUP(F168,Invoice!$F$4:$H$99,3,FALSE)</f>
        <v>53</v>
      </c>
      <c r="I168" s="10">
        <f t="shared" si="8"/>
        <v>1908</v>
      </c>
      <c r="J168" s="8" t="s">
        <v>120</v>
      </c>
    </row>
    <row r="169" spans="1:10" s="4" customFormat="1" ht="15" customHeight="1">
      <c r="A169" s="7">
        <f t="shared" si="7"/>
        <v>166</v>
      </c>
      <c r="B169" s="8" t="s">
        <v>507</v>
      </c>
      <c r="C169" s="8" t="s">
        <v>551</v>
      </c>
      <c r="D169" s="8" t="s">
        <v>552</v>
      </c>
      <c r="E169" s="9" t="s">
        <v>35</v>
      </c>
      <c r="F169" s="36" t="s">
        <v>10</v>
      </c>
      <c r="G169" s="8">
        <v>18</v>
      </c>
      <c r="H169" s="10">
        <f>VLOOKUP(F169,Invoice!$F$4:$H$99,3,FALSE)</f>
        <v>53</v>
      </c>
      <c r="I169" s="10">
        <f t="shared" si="8"/>
        <v>954</v>
      </c>
      <c r="J169" s="8" t="s">
        <v>52</v>
      </c>
    </row>
    <row r="170" spans="1:10" s="4" customFormat="1" ht="15" customHeight="1">
      <c r="A170" s="7">
        <f t="shared" si="7"/>
        <v>167</v>
      </c>
      <c r="B170" s="8" t="s">
        <v>507</v>
      </c>
      <c r="C170" s="8" t="s">
        <v>553</v>
      </c>
      <c r="D170" s="8" t="s">
        <v>554</v>
      </c>
      <c r="E170" s="9" t="s">
        <v>35</v>
      </c>
      <c r="F170" s="36" t="s">
        <v>374</v>
      </c>
      <c r="G170" s="8">
        <v>13</v>
      </c>
      <c r="H170" s="10">
        <f>VLOOKUP(F170,[3]Invoice!$E$4:$H$50,4,FALSE)</f>
        <v>53</v>
      </c>
      <c r="I170" s="10">
        <f t="shared" si="8"/>
        <v>689</v>
      </c>
      <c r="J170" s="8" t="s">
        <v>375</v>
      </c>
    </row>
    <row r="171" spans="1:10" s="4" customFormat="1" ht="15" customHeight="1">
      <c r="A171" s="7">
        <f t="shared" si="7"/>
        <v>168</v>
      </c>
      <c r="B171" s="8" t="s">
        <v>507</v>
      </c>
      <c r="C171" s="8" t="s">
        <v>555</v>
      </c>
      <c r="D171" s="8" t="s">
        <v>556</v>
      </c>
      <c r="E171" s="9" t="s">
        <v>35</v>
      </c>
      <c r="F171" s="38" t="s">
        <v>64</v>
      </c>
      <c r="G171" s="8">
        <v>13</v>
      </c>
      <c r="H171" s="10">
        <f>VLOOKUP(F171,Invoice!$F$4:$H$99,3,FALSE)</f>
        <v>53</v>
      </c>
      <c r="I171" s="10">
        <f t="shared" si="8"/>
        <v>689</v>
      </c>
      <c r="J171" s="8" t="s">
        <v>452</v>
      </c>
    </row>
    <row r="172" spans="1:10" s="4" customFormat="1" ht="15" customHeight="1">
      <c r="A172" s="7">
        <f t="shared" si="7"/>
        <v>169</v>
      </c>
      <c r="B172" s="8" t="s">
        <v>557</v>
      </c>
      <c r="C172" s="8" t="s">
        <v>558</v>
      </c>
      <c r="D172" s="8" t="s">
        <v>559</v>
      </c>
      <c r="E172" s="9" t="s">
        <v>35</v>
      </c>
      <c r="F172" s="36" t="s">
        <v>25</v>
      </c>
      <c r="G172" s="8">
        <v>7</v>
      </c>
      <c r="H172" s="10">
        <f>VLOOKUP(F172,Invoice!$F$4:$H$99,3,FALSE)</f>
        <v>41</v>
      </c>
      <c r="I172" s="10">
        <f t="shared" si="8"/>
        <v>287</v>
      </c>
      <c r="J172" s="8" t="s">
        <v>492</v>
      </c>
    </row>
    <row r="173" spans="1:10" s="4" customFormat="1" ht="15" customHeight="1">
      <c r="A173" s="7">
        <f t="shared" si="7"/>
        <v>170</v>
      </c>
      <c r="B173" s="8" t="s">
        <v>557</v>
      </c>
      <c r="C173" s="8" t="s">
        <v>560</v>
      </c>
      <c r="D173" s="8" t="s">
        <v>561</v>
      </c>
      <c r="E173" s="9" t="s">
        <v>35</v>
      </c>
      <c r="F173" s="36" t="s">
        <v>33</v>
      </c>
      <c r="G173" s="8">
        <v>10</v>
      </c>
      <c r="H173" s="10">
        <f>VLOOKUP(F173,Invoice!$F$4:$H$99,3,FALSE)</f>
        <v>53</v>
      </c>
      <c r="I173" s="10">
        <f t="shared" si="8"/>
        <v>530</v>
      </c>
      <c r="J173" s="8" t="s">
        <v>83</v>
      </c>
    </row>
    <row r="174" spans="1:10" s="4" customFormat="1" ht="15" customHeight="1">
      <c r="A174" s="7">
        <f t="shared" si="7"/>
        <v>171</v>
      </c>
      <c r="B174" s="8" t="s">
        <v>557</v>
      </c>
      <c r="C174" s="8" t="s">
        <v>562</v>
      </c>
      <c r="D174" s="8" t="s">
        <v>563</v>
      </c>
      <c r="E174" s="9" t="s">
        <v>35</v>
      </c>
      <c r="F174" s="36" t="s">
        <v>11</v>
      </c>
      <c r="G174" s="8">
        <v>34</v>
      </c>
      <c r="H174" s="10">
        <f>VLOOKUP(F174,Invoice!$F$4:$H$99,3,FALSE)</f>
        <v>53</v>
      </c>
      <c r="I174" s="10">
        <f t="shared" si="8"/>
        <v>1802</v>
      </c>
      <c r="J174" s="8" t="s">
        <v>564</v>
      </c>
    </row>
    <row r="175" spans="1:10" s="4" customFormat="1" ht="15" customHeight="1">
      <c r="A175" s="32" t="s">
        <v>565</v>
      </c>
      <c r="B175" s="32"/>
      <c r="C175" s="32"/>
      <c r="D175" s="32"/>
      <c r="E175" s="32"/>
      <c r="F175" s="32"/>
      <c r="G175" s="32"/>
      <c r="H175" s="32"/>
      <c r="I175" s="11">
        <f>ROUND(SUM(I4:I174),0)</f>
        <v>187902</v>
      </c>
      <c r="J175" s="12"/>
    </row>
    <row r="176" spans="1:10" s="4" customFormat="1" ht="15" customHeight="1">
      <c r="A176" s="13"/>
      <c r="B176"/>
      <c r="C176"/>
      <c r="D176"/>
      <c r="E176"/>
      <c r="F176" s="39"/>
      <c r="G176" s="14">
        <f>SUM(G4:G174)</f>
        <v>4554</v>
      </c>
      <c r="H176" s="15"/>
      <c r="I176" s="15"/>
      <c r="J176"/>
    </row>
    <row r="177" spans="1:13" s="3" customFormat="1" ht="34.5" customHeight="1">
      <c r="A177" s="16" t="s">
        <v>566</v>
      </c>
      <c r="B177" s="17"/>
      <c r="C177" s="17"/>
      <c r="D177" s="17"/>
      <c r="E177" s="17"/>
      <c r="F177" s="17"/>
      <c r="G177" s="18"/>
      <c r="H177" s="18"/>
      <c r="I177" s="19"/>
      <c r="M177" s="1"/>
    </row>
    <row r="178" spans="1:13" s="3" customFormat="1" ht="30" customHeight="1">
      <c r="A178" s="20" t="s">
        <v>1</v>
      </c>
      <c r="B178" s="20"/>
      <c r="C178" s="20"/>
      <c r="D178" s="20"/>
      <c r="E178" s="20"/>
      <c r="F178" s="20"/>
      <c r="G178" s="21"/>
      <c r="H178" s="21"/>
      <c r="I178" s="21"/>
    </row>
  </sheetData>
  <sortState ref="B4:I87">
    <sortCondition ref="B4"/>
  </sortState>
  <mergeCells count="7">
    <mergeCell ref="A177:I177"/>
    <mergeCell ref="A178:I178"/>
    <mergeCell ref="A1:F1"/>
    <mergeCell ref="A2:F2"/>
    <mergeCell ref="G1:I1"/>
    <mergeCell ref="G2:I2"/>
    <mergeCell ref="A175:H175"/>
  </mergeCells>
  <conditionalFormatting sqref="C3:C1048576">
    <cfRule type="duplicateValues" dxfId="0" priority="1"/>
  </conditionalFormatting>
  <pageMargins left="0.47244094488188981" right="0.27559055118110237" top="0.41" bottom="0.52" header="0.24" footer="0.19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2024-10-10T13:20:45Z</cp:lastPrinted>
  <dcterms:created xsi:type="dcterms:W3CDTF">2024-09-11T10:44:17Z</dcterms:created>
  <dcterms:modified xsi:type="dcterms:W3CDTF">2024-10-22T14:58:05Z</dcterms:modified>
</cp:coreProperties>
</file>