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7" i="1"/>
  <c r="M7"/>
  <c r="M9"/>
  <c r="M10"/>
  <c r="M11"/>
  <c r="M12"/>
  <c r="M13"/>
  <c r="M14"/>
  <c r="M15"/>
  <c r="M16"/>
  <c r="M4"/>
  <c r="J5"/>
  <c r="J6"/>
  <c r="J7"/>
  <c r="J8"/>
  <c r="J9"/>
  <c r="J10"/>
  <c r="J11"/>
  <c r="J12"/>
  <c r="J13"/>
  <c r="J14"/>
  <c r="J15"/>
  <c r="J16"/>
  <c r="J4"/>
  <c r="I5"/>
  <c r="M5" s="1"/>
  <c r="I6"/>
  <c r="M6" s="1"/>
  <c r="I8"/>
  <c r="M8" s="1"/>
  <c r="I13"/>
</calcChain>
</file>

<file path=xl/sharedStrings.xml><?xml version="1.0" encoding="utf-8"?>
<sst xmlns="http://schemas.openxmlformats.org/spreadsheetml/2006/main" count="84" uniqueCount="66">
  <si>
    <t>02/6/2025</t>
  </si>
  <si>
    <t>922</t>
  </si>
  <si>
    <t>04/6/2025</t>
  </si>
  <si>
    <t>992</t>
  </si>
  <si>
    <t>03/6/2025</t>
  </si>
  <si>
    <t>990</t>
  </si>
  <si>
    <t>05/6/2025</t>
  </si>
  <si>
    <t>942</t>
  </si>
  <si>
    <t>07/6/2025</t>
  </si>
  <si>
    <t>1003</t>
  </si>
  <si>
    <t>11/6/2025</t>
  </si>
  <si>
    <t>086</t>
  </si>
  <si>
    <t>93</t>
  </si>
  <si>
    <t>17/6/2025</t>
  </si>
  <si>
    <t>217</t>
  </si>
  <si>
    <t>1269</t>
  </si>
  <si>
    <t>19/6/2025</t>
  </si>
  <si>
    <t>1417-7295</t>
  </si>
  <si>
    <t>23/6/2025</t>
  </si>
  <si>
    <t>1089</t>
  </si>
  <si>
    <t>28/6/2025</t>
  </si>
  <si>
    <t>1707</t>
  </si>
  <si>
    <t>1750</t>
  </si>
  <si>
    <t>BALDHIAMAL</t>
  </si>
  <si>
    <t>DABUGAON</t>
  </si>
  <si>
    <t>UMERKOT</t>
  </si>
  <si>
    <t>RAIGHAR</t>
  </si>
  <si>
    <t>RUPRA ROAD</t>
  </si>
  <si>
    <t>JIRAL</t>
  </si>
  <si>
    <t>DHENKANAL</t>
  </si>
  <si>
    <t>ATHAMALLIK</t>
  </si>
  <si>
    <t>BANTALA</t>
  </si>
  <si>
    <t>JOKADIA</t>
  </si>
  <si>
    <t>BBSR</t>
  </si>
  <si>
    <t>BH/01608</t>
  </si>
  <si>
    <t>BH/01661</t>
  </si>
  <si>
    <t>BH/01662</t>
  </si>
  <si>
    <t>BH/01684</t>
  </si>
  <si>
    <t>BH/01711</t>
  </si>
  <si>
    <t>BH/01793</t>
  </si>
  <si>
    <t>BH/01795</t>
  </si>
  <si>
    <t>BH/01912</t>
  </si>
  <si>
    <t>BH/01924</t>
  </si>
  <si>
    <t>BH/01958</t>
  </si>
  <si>
    <t>BH/02025</t>
  </si>
  <si>
    <t>BH/02133</t>
  </si>
  <si>
    <t>BH/02135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</si>
  <si>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</si>
  <si>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</si>
  <si>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</si>
  <si>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</si>
  <si>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</si>
  <si>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</si>
  <si>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</si>
  <si>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</si>
  <si>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</si>
  <si>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</si>
  <si>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</si>
  <si>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</si>
  <si>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</si>
  <si>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</si>
  <si>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>ZUARI FARMHUB LTD,
Address: CROP COSMETICS BALAKATI
KHURDA,9777457809
GST No: 21AABCZ4502E1ZX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</si>
  <si>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</si>
  <si>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</si>
  <si>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>(RUPEES TWENTY THREE THOUSAND THREE HUNDRED EIGHTY EIGHT ONLY)</t>
  </si>
  <si>
    <t xml:space="preserve">Bill Date: 30/06/2025
Bill NO : 8502
Total Amount: 23388.00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</si>
</sst>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6</xdr:col>
      <xdr:colOff>247650</xdr:colOff>
      <xdr:row>0</xdr:row>
      <xdr:rowOff>993940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3657600" cy="9463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ALL%20PAID%20MAY/ZUARI%20PHARMAS%20MA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KUTURCHOWK</v>
          </cell>
          <cell r="G4">
            <v>25</v>
          </cell>
          <cell r="H4">
            <v>250</v>
          </cell>
          <cell r="I4">
            <v>3.5</v>
          </cell>
        </row>
        <row r="5">
          <cell r="F5" t="str">
            <v>KOKSARA</v>
          </cell>
          <cell r="G5">
            <v>60</v>
          </cell>
          <cell r="H5">
            <v>600</v>
          </cell>
          <cell r="I5">
            <v>3</v>
          </cell>
        </row>
        <row r="6">
          <cell r="F6" t="str">
            <v>JAIPATNA</v>
          </cell>
          <cell r="G6">
            <v>50</v>
          </cell>
          <cell r="H6">
            <v>500</v>
          </cell>
          <cell r="I6">
            <v>4</v>
          </cell>
        </row>
        <row r="7">
          <cell r="F7" t="str">
            <v>JAIPATNA</v>
          </cell>
          <cell r="G7">
            <v>30</v>
          </cell>
          <cell r="H7">
            <v>300</v>
          </cell>
          <cell r="I7">
            <v>4</v>
          </cell>
        </row>
        <row r="8">
          <cell r="F8" t="str">
            <v>JAIPATNA</v>
          </cell>
          <cell r="G8">
            <v>30</v>
          </cell>
          <cell r="H8">
            <v>300</v>
          </cell>
          <cell r="I8">
            <v>4</v>
          </cell>
        </row>
        <row r="9">
          <cell r="F9" t="str">
            <v>KARANJIA</v>
          </cell>
          <cell r="G9">
            <v>30</v>
          </cell>
          <cell r="H9">
            <v>300</v>
          </cell>
          <cell r="I9">
            <v>3</v>
          </cell>
        </row>
        <row r="10">
          <cell r="F10" t="str">
            <v>RANMAL</v>
          </cell>
          <cell r="G10">
            <v>16</v>
          </cell>
          <cell r="H10">
            <v>160</v>
          </cell>
          <cell r="I10">
            <v>4</v>
          </cell>
        </row>
        <row r="11">
          <cell r="F11" t="str">
            <v>KHALIAKANI</v>
          </cell>
          <cell r="G11">
            <v>13</v>
          </cell>
          <cell r="H11">
            <v>130</v>
          </cell>
          <cell r="I11">
            <v>3.5</v>
          </cell>
        </row>
        <row r="12">
          <cell r="F12" t="str">
            <v>KALAMPUR</v>
          </cell>
          <cell r="G12">
            <v>14</v>
          </cell>
          <cell r="H12">
            <v>140</v>
          </cell>
          <cell r="I12">
            <v>3.5</v>
          </cell>
        </row>
        <row r="13">
          <cell r="F13" t="str">
            <v>kalopala</v>
          </cell>
          <cell r="G13">
            <v>48</v>
          </cell>
          <cell r="H13">
            <v>480</v>
          </cell>
          <cell r="I13">
            <v>3.5</v>
          </cell>
        </row>
        <row r="14">
          <cell r="F14" t="str">
            <v>JHARIGAON</v>
          </cell>
          <cell r="G14">
            <v>85</v>
          </cell>
          <cell r="H14">
            <v>1020</v>
          </cell>
          <cell r="I14">
            <v>4</v>
          </cell>
        </row>
        <row r="15">
          <cell r="F15" t="str">
            <v>DABUGAON</v>
          </cell>
          <cell r="G15">
            <v>20</v>
          </cell>
          <cell r="H15">
            <v>200</v>
          </cell>
          <cell r="I15">
            <v>3</v>
          </cell>
        </row>
        <row r="16">
          <cell r="F16" t="str">
            <v>NANDAPUR</v>
          </cell>
          <cell r="G16">
            <v>110</v>
          </cell>
          <cell r="H16">
            <v>755</v>
          </cell>
          <cell r="I16">
            <v>3.5</v>
          </cell>
        </row>
        <row r="17">
          <cell r="F17" t="str">
            <v>AGARPADA</v>
          </cell>
          <cell r="G17">
            <v>69</v>
          </cell>
          <cell r="H17">
            <v>670</v>
          </cell>
          <cell r="I17">
            <v>3</v>
          </cell>
        </row>
        <row r="18">
          <cell r="F18" t="str">
            <v>NABARANGPUR</v>
          </cell>
          <cell r="G18">
            <v>200</v>
          </cell>
          <cell r="H18">
            <v>2000</v>
          </cell>
          <cell r="I18">
            <v>3</v>
          </cell>
        </row>
        <row r="19">
          <cell r="F19" t="str">
            <v>GOBINDPUR</v>
          </cell>
          <cell r="G19">
            <v>7</v>
          </cell>
          <cell r="H19">
            <v>144</v>
          </cell>
          <cell r="I19">
            <v>2.5</v>
          </cell>
        </row>
        <row r="20">
          <cell r="F20" t="str">
            <v>RUPRA ROAD</v>
          </cell>
          <cell r="G20">
            <v>54</v>
          </cell>
          <cell r="H20">
            <v>540</v>
          </cell>
          <cell r="I20">
            <v>3.5</v>
          </cell>
        </row>
        <row r="21">
          <cell r="F21" t="str">
            <v>SANDA</v>
          </cell>
          <cell r="G21">
            <v>50</v>
          </cell>
          <cell r="H21">
            <v>500</v>
          </cell>
          <cell r="I21">
            <v>3</v>
          </cell>
        </row>
        <row r="22">
          <cell r="F22" t="str">
            <v>ANGUL</v>
          </cell>
          <cell r="G22">
            <v>5</v>
          </cell>
          <cell r="H22">
            <v>50</v>
          </cell>
          <cell r="I22">
            <v>2.5</v>
          </cell>
        </row>
        <row r="23">
          <cell r="F23" t="str">
            <v>TUMBERLA</v>
          </cell>
          <cell r="G23">
            <v>195</v>
          </cell>
          <cell r="H23">
            <v>1950</v>
          </cell>
          <cell r="I23">
            <v>3.8</v>
          </cell>
        </row>
        <row r="24">
          <cell r="F24" t="str">
            <v>UMERKOT</v>
          </cell>
          <cell r="G24">
            <v>51</v>
          </cell>
          <cell r="H24">
            <v>612</v>
          </cell>
          <cell r="I24">
            <v>3</v>
          </cell>
        </row>
        <row r="25">
          <cell r="F25" t="str">
            <v>UMERKOT</v>
          </cell>
          <cell r="G25">
            <v>42</v>
          </cell>
          <cell r="H25">
            <v>1008</v>
          </cell>
          <cell r="I25">
            <v>3</v>
          </cell>
        </row>
        <row r="26">
          <cell r="F26" t="str">
            <v>UMERKOT</v>
          </cell>
          <cell r="G26">
            <v>100</v>
          </cell>
          <cell r="H26">
            <v>1200</v>
          </cell>
          <cell r="I26">
            <v>3</v>
          </cell>
        </row>
        <row r="27">
          <cell r="F27" t="str">
            <v>DABUGAON</v>
          </cell>
          <cell r="G27">
            <v>21</v>
          </cell>
          <cell r="H27">
            <v>202</v>
          </cell>
          <cell r="I27">
            <v>3</v>
          </cell>
        </row>
        <row r="28">
          <cell r="F28" t="str">
            <v>RUPRA ROAD</v>
          </cell>
          <cell r="G28">
            <v>12</v>
          </cell>
          <cell r="H28">
            <v>115</v>
          </cell>
          <cell r="I28">
            <v>3.5</v>
          </cell>
        </row>
        <row r="29">
          <cell r="F29" t="str">
            <v>NANDAPUR</v>
          </cell>
          <cell r="G29">
            <v>10</v>
          </cell>
          <cell r="H29">
            <v>55</v>
          </cell>
          <cell r="I29">
            <v>3.5</v>
          </cell>
        </row>
        <row r="30">
          <cell r="F30" t="str">
            <v>PAPADAHANDI</v>
          </cell>
          <cell r="G30">
            <v>150</v>
          </cell>
          <cell r="H30">
            <v>1800</v>
          </cell>
          <cell r="I30">
            <v>3.19</v>
          </cell>
        </row>
        <row r="31">
          <cell r="F31" t="str">
            <v>RUPRA ROAD</v>
          </cell>
          <cell r="G31">
            <v>41</v>
          </cell>
          <cell r="H31">
            <v>410</v>
          </cell>
          <cell r="I31">
            <v>3.5</v>
          </cell>
        </row>
        <row r="32">
          <cell r="F32" t="str">
            <v>ATHAMALLIK</v>
          </cell>
          <cell r="G32">
            <v>5</v>
          </cell>
          <cell r="H32">
            <v>100</v>
          </cell>
          <cell r="I32">
            <v>3.5</v>
          </cell>
        </row>
        <row r="33">
          <cell r="F33" t="str">
            <v>RUPRA ROAD</v>
          </cell>
          <cell r="G33">
            <v>5</v>
          </cell>
          <cell r="H33">
            <v>50</v>
          </cell>
          <cell r="I33">
            <v>3.5</v>
          </cell>
        </row>
        <row r="34">
          <cell r="F34" t="str">
            <v>KOTPAD</v>
          </cell>
          <cell r="G34">
            <v>42</v>
          </cell>
          <cell r="H34">
            <v>1008</v>
          </cell>
          <cell r="I34">
            <v>3</v>
          </cell>
        </row>
        <row r="35">
          <cell r="F35" t="str">
            <v>UMERKOT</v>
          </cell>
          <cell r="G35">
            <v>62</v>
          </cell>
          <cell r="H35">
            <v>176</v>
          </cell>
          <cell r="I35">
            <v>3</v>
          </cell>
        </row>
        <row r="36">
          <cell r="F36" t="str">
            <v>UMERKOT</v>
          </cell>
          <cell r="G36">
            <v>62</v>
          </cell>
          <cell r="H36">
            <v>1000</v>
          </cell>
          <cell r="I36">
            <v>3</v>
          </cell>
        </row>
        <row r="37">
          <cell r="F37" t="str">
            <v>NANDAPUR</v>
          </cell>
          <cell r="G37">
            <v>18</v>
          </cell>
          <cell r="H37">
            <v>216</v>
          </cell>
          <cell r="I37">
            <v>3.5</v>
          </cell>
        </row>
        <row r="38">
          <cell r="F38" t="str">
            <v>DABUGAON</v>
          </cell>
          <cell r="G38">
            <v>21</v>
          </cell>
          <cell r="H38">
            <v>252</v>
          </cell>
          <cell r="I38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9.7109375" bestFit="1" customWidth="1"/>
    <col min="5" max="5" width="6.42578125" bestFit="1" customWidth="1"/>
    <col min="6" max="6" width="12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7"/>
      <c r="B1" s="7"/>
      <c r="C1" s="7"/>
      <c r="D1" s="7"/>
      <c r="E1" s="7"/>
      <c r="F1" s="7"/>
      <c r="G1" s="7"/>
      <c r="H1" s="8" t="s">
        <v>60</v>
      </c>
      <c r="I1" s="8"/>
      <c r="J1" s="8"/>
      <c r="K1" s="8"/>
      <c r="L1" s="8"/>
      <c r="M1" s="8"/>
    </row>
    <row r="2" spans="1:13" s="1" customFormat="1" ht="73.5" customHeight="1">
      <c r="A2" s="7" t="s">
        <v>61</v>
      </c>
      <c r="B2" s="7"/>
      <c r="C2" s="7"/>
      <c r="D2" s="7"/>
      <c r="E2" s="7"/>
      <c r="F2" s="7"/>
      <c r="G2" s="7"/>
      <c r="H2" s="8" t="s">
        <v>65</v>
      </c>
      <c r="I2" s="8"/>
      <c r="J2" s="8"/>
      <c r="K2" s="8"/>
      <c r="L2" s="8"/>
      <c r="M2" s="8"/>
    </row>
    <row r="3" spans="1:13" s="5" customFormat="1">
      <c r="A3" s="4" t="s">
        <v>47</v>
      </c>
      <c r="B3" s="4" t="s">
        <v>48</v>
      </c>
      <c r="C3" s="4" t="s">
        <v>49</v>
      </c>
      <c r="D3" s="4" t="s">
        <v>50</v>
      </c>
      <c r="E3" s="4" t="s">
        <v>51</v>
      </c>
      <c r="F3" s="4" t="s">
        <v>52</v>
      </c>
      <c r="G3" s="4" t="s">
        <v>53</v>
      </c>
      <c r="H3" s="4" t="s">
        <v>54</v>
      </c>
      <c r="I3" s="4" t="s">
        <v>55</v>
      </c>
      <c r="J3" s="4" t="s">
        <v>56</v>
      </c>
      <c r="K3" s="4" t="s">
        <v>57</v>
      </c>
      <c r="L3" s="4" t="s">
        <v>58</v>
      </c>
      <c r="M3" s="4" t="s">
        <v>59</v>
      </c>
    </row>
    <row r="4" spans="1:13">
      <c r="A4" s="2">
        <v>1</v>
      </c>
      <c r="B4" s="2" t="s">
        <v>0</v>
      </c>
      <c r="C4" s="2" t="s">
        <v>34</v>
      </c>
      <c r="D4" s="2" t="s">
        <v>1</v>
      </c>
      <c r="E4" s="3" t="s">
        <v>33</v>
      </c>
      <c r="F4" s="2" t="s">
        <v>23</v>
      </c>
      <c r="G4" s="2">
        <v>87</v>
      </c>
      <c r="H4" s="2">
        <v>2046</v>
      </c>
      <c r="I4" s="6">
        <v>4</v>
      </c>
      <c r="J4" s="6">
        <f>G4*2</f>
        <v>174</v>
      </c>
      <c r="K4" s="6">
        <v>0</v>
      </c>
      <c r="L4" s="6">
        <v>50</v>
      </c>
      <c r="M4" s="6">
        <f>H4*I4+J4+K4+L4</f>
        <v>8408</v>
      </c>
    </row>
    <row r="5" spans="1:13">
      <c r="A5" s="2">
        <v>2</v>
      </c>
      <c r="B5" s="2" t="s">
        <v>2</v>
      </c>
      <c r="C5" s="2" t="s">
        <v>35</v>
      </c>
      <c r="D5" s="2" t="s">
        <v>3</v>
      </c>
      <c r="E5" s="3" t="s">
        <v>33</v>
      </c>
      <c r="F5" s="2" t="s">
        <v>24</v>
      </c>
      <c r="G5" s="2">
        <v>10</v>
      </c>
      <c r="H5" s="2">
        <v>120</v>
      </c>
      <c r="I5" s="6">
        <f>VLOOKUP(F5,[1]Consignment!$F$4:$I$38,4,FALSE)</f>
        <v>3</v>
      </c>
      <c r="J5" s="6">
        <f t="shared" ref="J5:J16" si="0">G5*2</f>
        <v>20</v>
      </c>
      <c r="K5" s="6">
        <v>300</v>
      </c>
      <c r="L5" s="6">
        <v>50</v>
      </c>
      <c r="M5" s="6">
        <f t="shared" ref="M5:M16" si="1">H5*I5+J5+K5+L5</f>
        <v>730</v>
      </c>
    </row>
    <row r="6" spans="1:13">
      <c r="A6" s="2">
        <v>3</v>
      </c>
      <c r="B6" s="2" t="s">
        <v>4</v>
      </c>
      <c r="C6" s="2" t="s">
        <v>36</v>
      </c>
      <c r="D6" s="2" t="s">
        <v>5</v>
      </c>
      <c r="E6" s="3" t="s">
        <v>33</v>
      </c>
      <c r="F6" s="2" t="s">
        <v>25</v>
      </c>
      <c r="G6" s="2">
        <v>50</v>
      </c>
      <c r="H6" s="2">
        <v>500</v>
      </c>
      <c r="I6" s="6">
        <f>VLOOKUP(F6,[1]Consignment!$F$4:$I$38,4,FALSE)</f>
        <v>3</v>
      </c>
      <c r="J6" s="6">
        <f t="shared" si="0"/>
        <v>100</v>
      </c>
      <c r="K6" s="6">
        <v>1000</v>
      </c>
      <c r="L6" s="6">
        <v>50</v>
      </c>
      <c r="M6" s="6">
        <f t="shared" si="1"/>
        <v>2650</v>
      </c>
    </row>
    <row r="7" spans="1:13">
      <c r="A7" s="2">
        <v>4</v>
      </c>
      <c r="B7" s="2" t="s">
        <v>6</v>
      </c>
      <c r="C7" s="2" t="s">
        <v>37</v>
      </c>
      <c r="D7" s="2" t="s">
        <v>7</v>
      </c>
      <c r="E7" s="3" t="s">
        <v>33</v>
      </c>
      <c r="F7" s="2" t="s">
        <v>26</v>
      </c>
      <c r="G7" s="2">
        <v>68</v>
      </c>
      <c r="H7" s="2">
        <v>391</v>
      </c>
      <c r="I7" s="6">
        <v>3</v>
      </c>
      <c r="J7" s="6">
        <f t="shared" si="0"/>
        <v>136</v>
      </c>
      <c r="K7" s="6">
        <v>0</v>
      </c>
      <c r="L7" s="6">
        <v>50</v>
      </c>
      <c r="M7" s="6">
        <f t="shared" si="1"/>
        <v>1359</v>
      </c>
    </row>
    <row r="8" spans="1:13">
      <c r="A8" s="2">
        <v>5</v>
      </c>
      <c r="B8" s="2" t="s">
        <v>8</v>
      </c>
      <c r="C8" s="2" t="s">
        <v>38</v>
      </c>
      <c r="D8" s="2" t="s">
        <v>9</v>
      </c>
      <c r="E8" s="3" t="s">
        <v>33</v>
      </c>
      <c r="F8" s="2" t="s">
        <v>27</v>
      </c>
      <c r="G8" s="2">
        <v>8</v>
      </c>
      <c r="H8" s="2">
        <v>100</v>
      </c>
      <c r="I8" s="6">
        <f>VLOOKUP(F8,[1]Consignment!$F$4:$I$38,4,FALSE)</f>
        <v>3.5</v>
      </c>
      <c r="J8" s="6">
        <f t="shared" si="0"/>
        <v>16</v>
      </c>
      <c r="K8" s="6">
        <v>160</v>
      </c>
      <c r="L8" s="6">
        <v>50</v>
      </c>
      <c r="M8" s="6">
        <f t="shared" si="1"/>
        <v>576</v>
      </c>
    </row>
    <row r="9" spans="1:13">
      <c r="A9" s="2">
        <v>6</v>
      </c>
      <c r="B9" s="2" t="s">
        <v>10</v>
      </c>
      <c r="C9" s="2" t="s">
        <v>39</v>
      </c>
      <c r="D9" s="2" t="s">
        <v>11</v>
      </c>
      <c r="E9" s="3" t="s">
        <v>33</v>
      </c>
      <c r="F9" s="2" t="s">
        <v>28</v>
      </c>
      <c r="G9" s="2">
        <v>17</v>
      </c>
      <c r="H9" s="2">
        <v>265</v>
      </c>
      <c r="I9" s="6">
        <v>3</v>
      </c>
      <c r="J9" s="6">
        <f t="shared" si="0"/>
        <v>34</v>
      </c>
      <c r="K9" s="6">
        <v>200</v>
      </c>
      <c r="L9" s="6">
        <v>50</v>
      </c>
      <c r="M9" s="6">
        <f t="shared" si="1"/>
        <v>1079</v>
      </c>
    </row>
    <row r="10" spans="1:13">
      <c r="A10" s="2">
        <v>7</v>
      </c>
      <c r="B10" s="2" t="s">
        <v>10</v>
      </c>
      <c r="C10" s="2" t="s">
        <v>40</v>
      </c>
      <c r="D10" s="2" t="s">
        <v>12</v>
      </c>
      <c r="E10" s="3" t="s">
        <v>33</v>
      </c>
      <c r="F10" s="2" t="s">
        <v>23</v>
      </c>
      <c r="G10" s="2">
        <v>60</v>
      </c>
      <c r="H10" s="2">
        <v>600</v>
      </c>
      <c r="I10" s="6">
        <v>4</v>
      </c>
      <c r="J10" s="6">
        <f t="shared" si="0"/>
        <v>120</v>
      </c>
      <c r="K10" s="6">
        <v>0</v>
      </c>
      <c r="L10" s="6">
        <v>50</v>
      </c>
      <c r="M10" s="6">
        <f t="shared" si="1"/>
        <v>2570</v>
      </c>
    </row>
    <row r="11" spans="1:13">
      <c r="A11" s="2">
        <v>8</v>
      </c>
      <c r="B11" s="2" t="s">
        <v>13</v>
      </c>
      <c r="C11" s="2" t="s">
        <v>41</v>
      </c>
      <c r="D11" s="2" t="s">
        <v>14</v>
      </c>
      <c r="E11" s="3" t="s">
        <v>33</v>
      </c>
      <c r="F11" s="2" t="s">
        <v>29</v>
      </c>
      <c r="G11" s="2">
        <v>50</v>
      </c>
      <c r="H11" s="2">
        <v>500</v>
      </c>
      <c r="I11" s="6">
        <v>2.5</v>
      </c>
      <c r="J11" s="6">
        <f t="shared" si="0"/>
        <v>100</v>
      </c>
      <c r="K11" s="6">
        <v>0</v>
      </c>
      <c r="L11" s="6">
        <v>30</v>
      </c>
      <c r="M11" s="6">
        <f t="shared" si="1"/>
        <v>1380</v>
      </c>
    </row>
    <row r="12" spans="1:13">
      <c r="A12" s="2">
        <v>9</v>
      </c>
      <c r="B12" s="2" t="s">
        <v>13</v>
      </c>
      <c r="C12" s="2" t="s">
        <v>42</v>
      </c>
      <c r="D12" s="2" t="s">
        <v>15</v>
      </c>
      <c r="E12" s="3" t="s">
        <v>33</v>
      </c>
      <c r="F12" s="2" t="s">
        <v>29</v>
      </c>
      <c r="G12" s="2">
        <v>54</v>
      </c>
      <c r="H12" s="2">
        <v>680</v>
      </c>
      <c r="I12" s="6">
        <v>2.5</v>
      </c>
      <c r="J12" s="6">
        <f t="shared" si="0"/>
        <v>108</v>
      </c>
      <c r="K12" s="6">
        <v>0</v>
      </c>
      <c r="L12" s="6">
        <v>30</v>
      </c>
      <c r="M12" s="6">
        <f t="shared" si="1"/>
        <v>1838</v>
      </c>
    </row>
    <row r="13" spans="1:13">
      <c r="A13" s="2">
        <v>10</v>
      </c>
      <c r="B13" s="2" t="s">
        <v>16</v>
      </c>
      <c r="C13" s="2" t="s">
        <v>43</v>
      </c>
      <c r="D13" s="2" t="s">
        <v>17</v>
      </c>
      <c r="E13" s="3" t="s">
        <v>33</v>
      </c>
      <c r="F13" s="2" t="s">
        <v>30</v>
      </c>
      <c r="G13" s="2">
        <v>17</v>
      </c>
      <c r="H13" s="2">
        <v>174</v>
      </c>
      <c r="I13" s="6">
        <f>VLOOKUP(F13,[1]Consignment!$F$4:$I$38,4,FALSE)</f>
        <v>3.5</v>
      </c>
      <c r="J13" s="6">
        <f t="shared" si="0"/>
        <v>34</v>
      </c>
      <c r="K13" s="6">
        <v>0</v>
      </c>
      <c r="L13" s="6">
        <v>50</v>
      </c>
      <c r="M13" s="6">
        <f t="shared" si="1"/>
        <v>693</v>
      </c>
    </row>
    <row r="14" spans="1:13">
      <c r="A14" s="2">
        <v>11</v>
      </c>
      <c r="B14" s="2" t="s">
        <v>18</v>
      </c>
      <c r="C14" s="2" t="s">
        <v>44</v>
      </c>
      <c r="D14" s="2" t="s">
        <v>19</v>
      </c>
      <c r="E14" s="3" t="s">
        <v>33</v>
      </c>
      <c r="F14" s="2" t="s">
        <v>29</v>
      </c>
      <c r="G14" s="2">
        <v>27</v>
      </c>
      <c r="H14" s="2">
        <v>200</v>
      </c>
      <c r="I14" s="6">
        <v>2.5</v>
      </c>
      <c r="J14" s="6">
        <f t="shared" si="0"/>
        <v>54</v>
      </c>
      <c r="K14" s="6">
        <v>0</v>
      </c>
      <c r="L14" s="6">
        <v>30</v>
      </c>
      <c r="M14" s="6">
        <f t="shared" si="1"/>
        <v>584</v>
      </c>
    </row>
    <row r="15" spans="1:13">
      <c r="A15" s="2">
        <v>12</v>
      </c>
      <c r="B15" s="2" t="s">
        <v>20</v>
      </c>
      <c r="C15" s="2" t="s">
        <v>45</v>
      </c>
      <c r="D15" s="2" t="s">
        <v>21</v>
      </c>
      <c r="E15" s="3" t="s">
        <v>33</v>
      </c>
      <c r="F15" s="2" t="s">
        <v>31</v>
      </c>
      <c r="G15" s="2">
        <v>24</v>
      </c>
      <c r="H15" s="2">
        <v>212</v>
      </c>
      <c r="I15" s="6">
        <v>4.5</v>
      </c>
      <c r="J15" s="6">
        <f t="shared" si="0"/>
        <v>48</v>
      </c>
      <c r="K15" s="6">
        <v>0</v>
      </c>
      <c r="L15" s="6">
        <v>50</v>
      </c>
      <c r="M15" s="6">
        <f t="shared" si="1"/>
        <v>1052</v>
      </c>
    </row>
    <row r="16" spans="1:13">
      <c r="A16" s="2">
        <v>13</v>
      </c>
      <c r="B16" s="2" t="s">
        <v>20</v>
      </c>
      <c r="C16" s="2" t="s">
        <v>46</v>
      </c>
      <c r="D16" s="2" t="s">
        <v>22</v>
      </c>
      <c r="E16" s="3" t="s">
        <v>33</v>
      </c>
      <c r="F16" s="2" t="s">
        <v>32</v>
      </c>
      <c r="G16" s="2">
        <v>12</v>
      </c>
      <c r="H16" s="2">
        <v>120</v>
      </c>
      <c r="I16" s="6">
        <v>3.5</v>
      </c>
      <c r="J16" s="6">
        <f t="shared" si="0"/>
        <v>24</v>
      </c>
      <c r="K16" s="6">
        <v>0</v>
      </c>
      <c r="L16" s="6">
        <v>25</v>
      </c>
      <c r="M16" s="6">
        <f t="shared" si="1"/>
        <v>469</v>
      </c>
    </row>
    <row r="17" spans="1:13" s="10" customFormat="1" ht="15" customHeight="1">
      <c r="A17" s="14" t="s">
        <v>64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6"/>
      <c r="M17" s="9">
        <f>ROUND(SUM(M4:M16),0)</f>
        <v>23388</v>
      </c>
    </row>
    <row r="18" spans="1:13" s="10" customFormat="1" ht="30" customHeight="1">
      <c r="A18" s="11" t="s">
        <v>62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</row>
    <row r="19" spans="1:13" s="10" customFormat="1" ht="30" customHeight="1">
      <c r="A19" s="11" t="s">
        <v>63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</row>
  </sheetData>
  <mergeCells count="7">
    <mergeCell ref="A18:M18"/>
    <mergeCell ref="A19:M19"/>
    <mergeCell ref="A1:G1"/>
    <mergeCell ref="H1:M1"/>
    <mergeCell ref="A2:G2"/>
    <mergeCell ref="H2:M2"/>
    <mergeCell ref="A17:L17"/>
  </mergeCells>
  <conditionalFormatting sqref="C1:C2">
    <cfRule type="duplicateValues" dxfId="3" priority="2"/>
  </conditionalFormatting>
  <conditionalFormatting sqref="C17:C19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2025-07-04T12:22:36Z</dcterms:created>
  <dcterms:modified xsi:type="dcterms:W3CDTF">2025-07-04T12:22:56Z</dcterms:modified>
</cp:coreProperties>
</file>